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9585" yWindow="135" windowWidth="9180" windowHeight="10320"/>
  </bookViews>
  <sheets>
    <sheet name="транспортные" sheetId="1" r:id="rId1"/>
    <sheet name="ведомость" sheetId="7" r:id="rId2"/>
  </sheets>
  <calcPr calcId="145621"/>
</workbook>
</file>

<file path=xl/calcChain.xml><?xml version="1.0" encoding="utf-8"?>
<calcChain xmlns="http://schemas.openxmlformats.org/spreadsheetml/2006/main">
  <c r="F231" i="1" l="1"/>
  <c r="G232" i="1"/>
  <c r="E31" i="7"/>
  <c r="G210" i="1"/>
  <c r="G215" i="1"/>
  <c r="G217" i="1"/>
  <c r="G223" i="1"/>
  <c r="G225" i="1"/>
  <c r="G227" i="1"/>
  <c r="G230" i="1"/>
  <c r="G236" i="1"/>
  <c r="G241" i="1"/>
  <c r="G243" i="1"/>
  <c r="G252" i="1"/>
  <c r="G258" i="1"/>
  <c r="E9" i="7"/>
  <c r="B9" i="1" l="1"/>
  <c r="H86" i="1" l="1"/>
  <c r="H231" i="1"/>
  <c r="H232" i="1" s="1"/>
  <c r="H84" i="1"/>
  <c r="H87" i="1"/>
  <c r="H257" i="1"/>
  <c r="H253" i="1"/>
  <c r="H249" i="1"/>
  <c r="H222" i="1"/>
  <c r="H131" i="1"/>
  <c r="H256" i="1"/>
  <c r="H248" i="1"/>
  <c r="H244" i="1"/>
  <c r="H240" i="1"/>
  <c r="H228" i="1"/>
  <c r="H224" i="1"/>
  <c r="H225" i="1" s="1"/>
  <c r="H221" i="1"/>
  <c r="H213" i="1"/>
  <c r="H209" i="1"/>
  <c r="H195" i="1"/>
  <c r="H191" i="1"/>
  <c r="H255" i="1"/>
  <c r="H251" i="1"/>
  <c r="H247" i="1"/>
  <c r="H239" i="1"/>
  <c r="H235" i="1"/>
  <c r="H220" i="1"/>
  <c r="H216" i="1"/>
  <c r="H217" i="1" s="1"/>
  <c r="H212" i="1"/>
  <c r="H208" i="1"/>
  <c r="H194" i="1"/>
  <c r="H190" i="1"/>
  <c r="H185" i="1"/>
  <c r="H118" i="1"/>
  <c r="H254" i="1"/>
  <c r="H250" i="1"/>
  <c r="H246" i="1"/>
  <c r="H242" i="1"/>
  <c r="H243" i="1" s="1"/>
  <c r="H238" i="1"/>
  <c r="H234" i="1"/>
  <c r="H226" i="1"/>
  <c r="H227" i="1" s="1"/>
  <c r="H219" i="1"/>
  <c r="H211" i="1"/>
  <c r="H207" i="1"/>
  <c r="H210" i="1" s="1"/>
  <c r="H193" i="1"/>
  <c r="H189" i="1"/>
  <c r="H132" i="1"/>
  <c r="H117" i="1"/>
  <c r="H245" i="1"/>
  <c r="H233" i="1"/>
  <c r="H229" i="1"/>
  <c r="H218" i="1"/>
  <c r="H223" i="1" s="1"/>
  <c r="H196" i="1"/>
  <c r="H172" i="1"/>
  <c r="H171" i="1"/>
  <c r="H184" i="1"/>
  <c r="H237" i="1"/>
  <c r="H241" i="1" s="1"/>
  <c r="H214" i="1"/>
  <c r="H192" i="1"/>
  <c r="H188" i="1"/>
  <c r="H186" i="1"/>
  <c r="H130" i="1"/>
  <c r="H85" i="1"/>
  <c r="F257" i="1"/>
  <c r="F256" i="1"/>
  <c r="F255" i="1"/>
  <c r="F254" i="1"/>
  <c r="F253" i="1"/>
  <c r="F251" i="1"/>
  <c r="F250" i="1"/>
  <c r="F249" i="1"/>
  <c r="F248" i="1"/>
  <c r="F247" i="1"/>
  <c r="F246" i="1"/>
  <c r="F245" i="1"/>
  <c r="F244" i="1"/>
  <c r="F242" i="1"/>
  <c r="F240" i="1"/>
  <c r="F239" i="1"/>
  <c r="F238" i="1"/>
  <c r="F237" i="1"/>
  <c r="F235" i="1"/>
  <c r="F234" i="1"/>
  <c r="F233" i="1"/>
  <c r="F229" i="1"/>
  <c r="F228" i="1"/>
  <c r="F226" i="1"/>
  <c r="F224" i="1"/>
  <c r="F222" i="1"/>
  <c r="F221" i="1"/>
  <c r="F220" i="1"/>
  <c r="F219" i="1"/>
  <c r="F218" i="1"/>
  <c r="F216" i="1"/>
  <c r="F214" i="1"/>
  <c r="F213" i="1"/>
  <c r="F212" i="1"/>
  <c r="F211" i="1"/>
  <c r="F209" i="1"/>
  <c r="F208" i="1"/>
  <c r="F207" i="1"/>
  <c r="H236" i="1" l="1"/>
  <c r="H215" i="1"/>
  <c r="H230" i="1"/>
  <c r="H258" i="1"/>
  <c r="H252" i="1"/>
  <c r="H174" i="1"/>
  <c r="B6" i="1" l="1"/>
  <c r="H181" i="1" s="1"/>
  <c r="H31" i="1" l="1"/>
  <c r="H42" i="1"/>
  <c r="H163" i="1"/>
  <c r="H180" i="1"/>
  <c r="H37" i="1"/>
  <c r="H32" i="1"/>
  <c r="H71" i="1"/>
  <c r="H164" i="1"/>
  <c r="H177" i="1"/>
  <c r="H168" i="1"/>
  <c r="H170" i="1"/>
  <c r="H43" i="1"/>
  <c r="H22" i="1"/>
  <c r="H33" i="1"/>
  <c r="H40" i="1"/>
  <c r="H44" i="1"/>
  <c r="H67" i="1"/>
  <c r="H70" i="1"/>
  <c r="H173" i="1"/>
  <c r="H178" i="1"/>
  <c r="H182" i="1"/>
  <c r="H46" i="1"/>
  <c r="H72" i="1"/>
  <c r="H176" i="1"/>
  <c r="H39" i="1"/>
  <c r="H66" i="1"/>
  <c r="H30" i="1"/>
  <c r="H34" i="1"/>
  <c r="H41" i="1"/>
  <c r="H45" i="1"/>
  <c r="H68" i="1"/>
  <c r="H162" i="1"/>
  <c r="H175" i="1"/>
  <c r="H179" i="1"/>
  <c r="H183" i="1"/>
  <c r="F183" i="1"/>
  <c r="F182" i="1"/>
  <c r="F181" i="1"/>
  <c r="F180" i="1"/>
  <c r="F179" i="1"/>
  <c r="F178" i="1"/>
  <c r="F177" i="1"/>
  <c r="F176" i="1"/>
  <c r="F175" i="1"/>
  <c r="F174" i="1"/>
  <c r="F173" i="1"/>
  <c r="F164" i="1"/>
  <c r="F163" i="1"/>
  <c r="F162" i="1"/>
  <c r="F131" i="1"/>
  <c r="F130" i="1"/>
  <c r="F85" i="1"/>
  <c r="F84" i="1"/>
  <c r="F72" i="1"/>
  <c r="F71" i="1"/>
  <c r="F70" i="1"/>
  <c r="G69" i="1"/>
  <c r="F68" i="1"/>
  <c r="F67" i="1"/>
  <c r="F66" i="1"/>
  <c r="H23" i="1"/>
  <c r="G35" i="1"/>
  <c r="G47" i="1"/>
  <c r="G73" i="1"/>
  <c r="F46" i="1"/>
  <c r="F45" i="1"/>
  <c r="F44" i="1"/>
  <c r="F43" i="1"/>
  <c r="F42" i="1"/>
  <c r="F41" i="1"/>
  <c r="F40" i="1"/>
  <c r="F39" i="1"/>
  <c r="F34" i="1"/>
  <c r="F33" i="1"/>
  <c r="F32" i="1"/>
  <c r="F31" i="1"/>
  <c r="F30" i="1"/>
  <c r="H69" i="1" l="1"/>
  <c r="H47" i="1"/>
  <c r="H35" i="1"/>
  <c r="H73" i="1"/>
  <c r="F12" i="1"/>
  <c r="H12" i="1"/>
  <c r="H13" i="1" s="1"/>
  <c r="G13" i="1"/>
  <c r="F14" i="1"/>
  <c r="H14" i="1"/>
  <c r="H15" i="1" s="1"/>
  <c r="G15" i="1"/>
  <c r="F16" i="1"/>
  <c r="H16" i="1"/>
  <c r="F17" i="1"/>
  <c r="H17" i="1"/>
  <c r="F18" i="1"/>
  <c r="H18" i="1"/>
  <c r="F19" i="1"/>
  <c r="H19" i="1"/>
  <c r="F20" i="1"/>
  <c r="H20" i="1"/>
  <c r="G21" i="1"/>
  <c r="F22" i="1"/>
  <c r="G23" i="1"/>
  <c r="F24" i="1"/>
  <c r="H24" i="1"/>
  <c r="F25" i="1"/>
  <c r="H25" i="1"/>
  <c r="F26" i="1"/>
  <c r="H26" i="1"/>
  <c r="F27" i="1"/>
  <c r="H27" i="1"/>
  <c r="F28" i="1"/>
  <c r="H28" i="1"/>
  <c r="G29" i="1"/>
  <c r="F36" i="1"/>
  <c r="H36" i="1"/>
  <c r="H38" i="1" s="1"/>
  <c r="F37" i="1"/>
  <c r="G38" i="1"/>
  <c r="F48" i="1"/>
  <c r="H48" i="1"/>
  <c r="F49" i="1"/>
  <c r="H49" i="1"/>
  <c r="F50" i="1"/>
  <c r="H50" i="1"/>
  <c r="F51" i="1"/>
  <c r="H51" i="1"/>
  <c r="G52" i="1"/>
  <c r="F53" i="1"/>
  <c r="H53" i="1"/>
  <c r="F54" i="1"/>
  <c r="H54" i="1"/>
  <c r="F55" i="1"/>
  <c r="H55" i="1"/>
  <c r="F56" i="1"/>
  <c r="H56" i="1"/>
  <c r="G57" i="1"/>
  <c r="F58" i="1"/>
  <c r="H58" i="1"/>
  <c r="F59" i="1"/>
  <c r="H59" i="1"/>
  <c r="F60" i="1"/>
  <c r="H60" i="1"/>
  <c r="G61" i="1"/>
  <c r="F62" i="1"/>
  <c r="H62" i="1"/>
  <c r="F63" i="1"/>
  <c r="H63" i="1"/>
  <c r="F64" i="1"/>
  <c r="H64" i="1"/>
  <c r="G65" i="1"/>
  <c r="F74" i="1"/>
  <c r="H74" i="1"/>
  <c r="F75" i="1"/>
  <c r="H75" i="1"/>
  <c r="F76" i="1"/>
  <c r="H76" i="1"/>
  <c r="F77" i="1"/>
  <c r="H77" i="1"/>
  <c r="F78" i="1"/>
  <c r="H78" i="1"/>
  <c r="G79" i="1"/>
  <c r="F80" i="1"/>
  <c r="H80" i="1"/>
  <c r="H81" i="1" s="1"/>
  <c r="G81" i="1"/>
  <c r="F82" i="1"/>
  <c r="H82" i="1"/>
  <c r="F83" i="1"/>
  <c r="H83" i="1"/>
  <c r="F86" i="1"/>
  <c r="F87" i="1"/>
  <c r="G88" i="1"/>
  <c r="F89" i="1"/>
  <c r="H89" i="1"/>
  <c r="F90" i="1"/>
  <c r="H90" i="1"/>
  <c r="F91" i="1"/>
  <c r="H91" i="1"/>
  <c r="F92" i="1"/>
  <c r="H92" i="1"/>
  <c r="G93" i="1"/>
  <c r="F94" i="1"/>
  <c r="H94" i="1"/>
  <c r="F95" i="1"/>
  <c r="H95" i="1"/>
  <c r="F96" i="1"/>
  <c r="H96" i="1"/>
  <c r="G97" i="1"/>
  <c r="F98" i="1"/>
  <c r="H98" i="1"/>
  <c r="F99" i="1"/>
  <c r="H99" i="1"/>
  <c r="F100" i="1"/>
  <c r="H100" i="1"/>
  <c r="F101" i="1"/>
  <c r="H101" i="1"/>
  <c r="G102" i="1"/>
  <c r="F103" i="1"/>
  <c r="H103" i="1"/>
  <c r="F104" i="1"/>
  <c r="F105" i="1"/>
  <c r="H105" i="1"/>
  <c r="F106" i="1"/>
  <c r="H106" i="1"/>
  <c r="F107" i="1"/>
  <c r="H107" i="1"/>
  <c r="F108" i="1"/>
  <c r="H108" i="1"/>
  <c r="F109" i="1"/>
  <c r="H109" i="1"/>
  <c r="F110" i="1"/>
  <c r="H110" i="1"/>
  <c r="F111" i="1"/>
  <c r="H111" i="1"/>
  <c r="F112" i="1"/>
  <c r="H112" i="1"/>
  <c r="F113" i="1"/>
  <c r="H113" i="1"/>
  <c r="F114" i="1"/>
  <c r="H114" i="1"/>
  <c r="F115" i="1"/>
  <c r="H115" i="1"/>
  <c r="F116" i="1"/>
  <c r="H116" i="1"/>
  <c r="F117" i="1"/>
  <c r="F118" i="1"/>
  <c r="G119" i="1"/>
  <c r="F120" i="1"/>
  <c r="H120" i="1"/>
  <c r="F121" i="1"/>
  <c r="H121" i="1"/>
  <c r="F122" i="1"/>
  <c r="H122" i="1"/>
  <c r="G123" i="1"/>
  <c r="F124" i="1"/>
  <c r="H124" i="1"/>
  <c r="F125" i="1"/>
  <c r="H125" i="1"/>
  <c r="F126" i="1"/>
  <c r="H126" i="1"/>
  <c r="F127" i="1"/>
  <c r="H127" i="1"/>
  <c r="F128" i="1"/>
  <c r="H128" i="1"/>
  <c r="F129" i="1"/>
  <c r="H129" i="1"/>
  <c r="F132" i="1"/>
  <c r="F133" i="1"/>
  <c r="G134" i="1"/>
  <c r="H119" i="1" l="1"/>
  <c r="H102" i="1"/>
  <c r="H123" i="1"/>
  <c r="H57" i="1"/>
  <c r="H61" i="1"/>
  <c r="H65" i="1"/>
  <c r="H88" i="1"/>
  <c r="H134" i="1"/>
  <c r="H52" i="1"/>
  <c r="H79" i="1"/>
  <c r="H21" i="1"/>
  <c r="H93" i="1"/>
  <c r="H29" i="1"/>
  <c r="H97" i="1"/>
  <c r="H201" i="1" l="1"/>
  <c r="H200" i="1"/>
  <c r="H199" i="1"/>
  <c r="H198" i="1"/>
  <c r="H167" i="1"/>
  <c r="H166" i="1"/>
  <c r="H160" i="1"/>
  <c r="H158" i="1"/>
  <c r="H157" i="1"/>
  <c r="H156" i="1"/>
  <c r="H155" i="1"/>
  <c r="H154" i="1"/>
  <c r="H153" i="1"/>
  <c r="H152" i="1"/>
  <c r="H150" i="1"/>
  <c r="H148" i="1"/>
  <c r="H146" i="1"/>
  <c r="H144" i="1"/>
  <c r="H143" i="1"/>
  <c r="H142" i="1"/>
  <c r="H141" i="1"/>
  <c r="H140" i="1"/>
  <c r="H139" i="1"/>
  <c r="H138" i="1"/>
  <c r="H137" i="1"/>
  <c r="H136" i="1"/>
  <c r="H135" i="1"/>
  <c r="G147" i="1" l="1"/>
  <c r="G149" i="1"/>
  <c r="G151" i="1"/>
  <c r="G159" i="1"/>
  <c r="G161" i="1"/>
  <c r="G165" i="1"/>
  <c r="G197" i="1"/>
  <c r="G202" i="1"/>
  <c r="H202" i="1"/>
  <c r="H197" i="1"/>
  <c r="H165" i="1"/>
  <c r="H161" i="1"/>
  <c r="H159" i="1"/>
  <c r="H151" i="1"/>
  <c r="H149" i="1"/>
  <c r="H147" i="1"/>
  <c r="F201" i="1" l="1"/>
  <c r="F200" i="1"/>
  <c r="F199" i="1"/>
  <c r="F198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72" i="1"/>
  <c r="F171" i="1"/>
  <c r="F170" i="1"/>
  <c r="F169" i="1"/>
  <c r="F168" i="1"/>
  <c r="F167" i="1"/>
  <c r="F166" i="1"/>
  <c r="F160" i="1"/>
  <c r="F158" i="1"/>
  <c r="F157" i="1"/>
  <c r="F156" i="1"/>
  <c r="F155" i="1"/>
  <c r="F154" i="1"/>
  <c r="F153" i="1"/>
  <c r="F152" i="1"/>
  <c r="F150" i="1"/>
  <c r="F148" i="1"/>
  <c r="F146" i="1"/>
  <c r="F145" i="1"/>
  <c r="F144" i="1"/>
  <c r="F143" i="1"/>
  <c r="F142" i="1"/>
  <c r="F141" i="1"/>
  <c r="F140" i="1"/>
  <c r="F139" i="1"/>
  <c r="F138" i="1"/>
  <c r="F137" i="1"/>
  <c r="F136" i="1"/>
  <c r="F135" i="1"/>
</calcChain>
</file>

<file path=xl/sharedStrings.xml><?xml version="1.0" encoding="utf-8"?>
<sst xmlns="http://schemas.openxmlformats.org/spreadsheetml/2006/main" count="707" uniqueCount="316">
  <si>
    <t>E5678AZ15SMWT34</t>
  </si>
  <si>
    <t>размер</t>
  </si>
  <si>
    <t>XXL </t>
  </si>
  <si>
    <t>1 </t>
  </si>
  <si>
    <t>6K9692Z1 - 23V - Navy</t>
  </si>
  <si>
    <t>5KB604Z6 - 979</t>
  </si>
  <si>
    <t>М </t>
  </si>
  <si>
    <t>6K1378Z4 - 31</t>
  </si>
  <si>
    <t>7-8лет </t>
  </si>
  <si>
    <t>6YC999Z6 - 16K</t>
  </si>
  <si>
    <t>6K7639Z6 - 8L1</t>
  </si>
  <si>
    <t>6K2883Z4 - 504</t>
  </si>
  <si>
    <t>8-9лет </t>
  </si>
  <si>
    <t>E7649A6Z16SPER98</t>
  </si>
  <si>
    <t>10/11 </t>
  </si>
  <si>
    <t>5K9179Z8 - 5L1</t>
  </si>
  <si>
    <t>5K7010Z8 - 66V</t>
  </si>
  <si>
    <t>5K6566Z8 - DFK</t>
  </si>
  <si>
    <t>5KC655Z8 - 5L1</t>
  </si>
  <si>
    <t>6K6401Z8 - H45</t>
  </si>
  <si>
    <t>42-L </t>
  </si>
  <si>
    <t>6K0402Z4 - ST2</t>
  </si>
  <si>
    <t>5-6лет </t>
  </si>
  <si>
    <t>6K9928Z4 - СТ3</t>
  </si>
  <si>
    <t>6-7лет </t>
  </si>
  <si>
    <t>6K1400Z4 - 2RT</t>
  </si>
  <si>
    <t>6Y4012Z8 - 031</t>
  </si>
  <si>
    <t>L </t>
  </si>
  <si>
    <t>G4592AZ16HSBR212</t>
  </si>
  <si>
    <t>E3299A4Z15WNYL207</t>
  </si>
  <si>
    <t>4/5 </t>
  </si>
  <si>
    <t>G1941A4Z16AUGN468</t>
  </si>
  <si>
    <t>3/4 </t>
  </si>
  <si>
    <t>E3449A4Z15AUGN262</t>
  </si>
  <si>
    <t>6K0139Z1 - E5X</t>
  </si>
  <si>
    <t>24-36мес </t>
  </si>
  <si>
    <t>6KH892Z1 - JPX</t>
  </si>
  <si>
    <t>6KH896Z1 - JPX</t>
  </si>
  <si>
    <t>6KH895Z1 - JPX</t>
  </si>
  <si>
    <t>туфли мужские..</t>
  </si>
  <si>
    <t>41 </t>
  </si>
  <si>
    <t>5K1693Z8 - 5UV</t>
  </si>
  <si>
    <t>XL </t>
  </si>
  <si>
    <t>6YG311Z8 - NHP</t>
  </si>
  <si>
    <t>6YE893Z8 - HXY</t>
  </si>
  <si>
    <t>5KD607Z8 - 6G1</t>
  </si>
  <si>
    <t>F7467A6Z16WNIN75</t>
  </si>
  <si>
    <t>G1938A6Z16AUYL85</t>
  </si>
  <si>
    <t>14+ </t>
  </si>
  <si>
    <t>G0459A6Z16AURD233</t>
  </si>
  <si>
    <t>6K3520Z8 - 713</t>
  </si>
  <si>
    <t>M </t>
  </si>
  <si>
    <t>6YF195Z8 - 2ру</t>
  </si>
  <si>
    <t>6YH170Z8 - HZ2</t>
  </si>
  <si>
    <t>6Y1196Z8 - 805</t>
  </si>
  <si>
    <t>48 </t>
  </si>
  <si>
    <t>6Y3962Z8 - 951</t>
  </si>
  <si>
    <t>6Y1623Z8 - 4MT</t>
  </si>
  <si>
    <t>6YD458Z1 - 9G к</t>
  </si>
  <si>
    <t>18-24 </t>
  </si>
  <si>
    <t>6Y7365Z1 - 9DN</t>
  </si>
  <si>
    <t>12-18мес </t>
  </si>
  <si>
    <t>6YF858Z1 - E5X</t>
  </si>
  <si>
    <t>9-12мес </t>
  </si>
  <si>
    <t>5K6598Z8 - 5L1</t>
  </si>
  <si>
    <t>G1613AZ16AUNV91</t>
  </si>
  <si>
    <t>6YH804Z1 - 1Q0 - Бежевый</t>
  </si>
  <si>
    <t>6Y6955Z1 - 672 - Green Printed</t>
  </si>
  <si>
    <t>6K4437Z1 - K00</t>
  </si>
  <si>
    <t>19-23 </t>
  </si>
  <si>
    <t>6K8436Z1 - 804</t>
  </si>
  <si>
    <t>24-36 </t>
  </si>
  <si>
    <t>6YC927Z8 - 804 - Black</t>
  </si>
  <si>
    <t>6KH875Z8 - 5HV</t>
  </si>
  <si>
    <t>40 </t>
  </si>
  <si>
    <t>https://www.trendyol.com/Siyah-V-Yaka-Bluz/UrunDetay/53706/23444503</t>
  </si>
  <si>
    <t>https://www.trendyol.com/Murdum-A-Form-Elbise/UrunDetay/53706/23444310</t>
  </si>
  <si>
    <t>S </t>
  </si>
  <si>
    <t>рубашка</t>
  </si>
  <si>
    <t>блуза</t>
  </si>
  <si>
    <t>6Y9417Z8 - 6B8</t>
  </si>
  <si>
    <t>6Y0204Z8 - F13</t>
  </si>
  <si>
    <t>5K7648Z8 - 700</t>
  </si>
  <si>
    <t>5K9460Z8 - 65HE</t>
  </si>
  <si>
    <t>6K2381Z8 - 19</t>
  </si>
  <si>
    <t>6K6756Z8 - ЭЙ</t>
  </si>
  <si>
    <t>6K2165Z8</t>
  </si>
  <si>
    <t>XS </t>
  </si>
  <si>
    <t>5K6036Z8 - 67T</t>
  </si>
  <si>
    <t>5K4738Z4 - K00</t>
  </si>
  <si>
    <t>27-30 </t>
  </si>
  <si>
    <t>6YF112Z4 - 713</t>
  </si>
  <si>
    <t>6YH507Z4 - 671</t>
  </si>
  <si>
    <t>6YA261Z4 - K00</t>
  </si>
  <si>
    <t>6Y4400Z8 - 951</t>
  </si>
  <si>
    <t>6Y8264Z4 - 1JB</t>
  </si>
  <si>
    <t>28 </t>
  </si>
  <si>
    <t>Slim Fit Рубашка</t>
  </si>
  <si>
    <t>Regular Fit Рубашка</t>
  </si>
  <si>
    <t>5K6441Z8 - 7JG</t>
  </si>
  <si>
    <t>5KD290Z4 - 745</t>
  </si>
  <si>
    <t>5KB694Z4 - 8G7</t>
  </si>
  <si>
    <t>5KA950Z8</t>
  </si>
  <si>
    <t>часы 1</t>
  </si>
  <si>
    <t>часы 2</t>
  </si>
  <si>
    <t>кроссовки</t>
  </si>
  <si>
    <t>43 </t>
  </si>
  <si>
    <t>5K6036Z8 - K05</t>
  </si>
  <si>
    <t>5KC632Z8 - 5B9</t>
  </si>
  <si>
    <t>F1475AZ16SMIN121</t>
  </si>
  <si>
    <t>G4867AZ16HSWT32</t>
  </si>
  <si>
    <t>F8941AZ16SMIN40</t>
  </si>
  <si>
    <t>F0792AZ16SPIN75</t>
  </si>
  <si>
    <t>блуза красная</t>
  </si>
  <si>
    <t>36 </t>
  </si>
  <si>
    <t>спортивная кофта</t>
  </si>
  <si>
    <t>Колготки детские</t>
  </si>
  <si>
    <t>9лет </t>
  </si>
  <si>
    <t>5Y7023Z8 - EFJ</t>
  </si>
  <si>
    <t>5K1064Z8 - 5B</t>
  </si>
  <si>
    <t>6Y3663Z4 - 9UF</t>
  </si>
  <si>
    <t>9-10лет </t>
  </si>
  <si>
    <t>6Y9165Z8 - 2X3</t>
  </si>
  <si>
    <t>6Y3356Z8 - 3VJ</t>
  </si>
  <si>
    <t>34 </t>
  </si>
  <si>
    <t>5YF690Z8 - 2QC</t>
  </si>
  <si>
    <t>5Y9543Z8 - 6LA</t>
  </si>
  <si>
    <t>6K9997Z8 - CVL</t>
  </si>
  <si>
    <t>6K9983Z8 - JWL</t>
  </si>
  <si>
    <t>5K1403Z8 - 9UX</t>
  </si>
  <si>
    <t>6Y4325Z8 - 5L7</t>
  </si>
  <si>
    <t>6YB460Z8 - BS3</t>
  </si>
  <si>
    <t>6K9123Z8 - 003</t>
  </si>
  <si>
    <t>36-40 </t>
  </si>
  <si>
    <t>5Y2424Z8 - G00</t>
  </si>
  <si>
    <t>6K1983Z8 - JHE</t>
  </si>
  <si>
    <t>6K2631Z8 - 507</t>
  </si>
  <si>
    <t>32-34 </t>
  </si>
  <si>
    <t>5K3364Z8 - 507</t>
  </si>
  <si>
    <t>5K8131Z8 - 1Q1 - Blue</t>
  </si>
  <si>
    <t>6K2538Z8 - dD0</t>
  </si>
  <si>
    <t>6K3719Z8 - HZ2</t>
  </si>
  <si>
    <t>6Y6298Z8 - 1gm</t>
  </si>
  <si>
    <t>http://www.markafoni.com/matras-ayakkabi-171900204853487904.html</t>
  </si>
  <si>
    <t>37 </t>
  </si>
  <si>
    <t>39 </t>
  </si>
  <si>
    <t>http://www.markafoni.com/my2ego-kase-ceket-5735967107611765269.html</t>
  </si>
  <si>
    <t>36-S </t>
  </si>
  <si>
    <t>http://www.markafoni.com/my2ego-triko-bluz-5735587107231765117.html</t>
  </si>
  <si>
    <t>http://www.markafoni.com/liabia-hirka-4674125684051351981.html</t>
  </si>
  <si>
    <t>туфли</t>
  </si>
  <si>
    <t>38 </t>
  </si>
  <si>
    <t>сумка</t>
  </si>
  <si>
    <t>http://www.markafoni.com/romina-elbise-233141283108693626.html</t>
  </si>
  <si>
    <t>50 </t>
  </si>
  <si>
    <t>http://www.markafoni.com/tg-collection-derin-yirtmac-tunik-269964327519800660.html</t>
  </si>
  <si>
    <t>S+М </t>
  </si>
  <si>
    <t>http://www.markafoni.com/du-jour-paris-dp1-bisiklet-yakali-gogusten-puskullu-bluz-5362916585371613878.html</t>
  </si>
  <si>
    <t>F4097A4Z16AUPN205</t>
  </si>
  <si>
    <t>E3197A4Z15AUYL61</t>
  </si>
  <si>
    <t>E3250A4Z15WNBE137</t>
  </si>
  <si>
    <t>E9628A4Z16SMYL78</t>
  </si>
  <si>
    <t>туфли мужские.</t>
  </si>
  <si>
    <t>45 </t>
  </si>
  <si>
    <t>кардиган .</t>
  </si>
  <si>
    <t>пальто</t>
  </si>
  <si>
    <t>пальто мужское</t>
  </si>
  <si>
    <t>ожерелье</t>
  </si>
  <si>
    <t>серьги</t>
  </si>
  <si>
    <t>серьги 1</t>
  </si>
  <si>
    <t>серьги 2</t>
  </si>
  <si>
    <t>браслет</t>
  </si>
  <si>
    <t>ожерелье 1</t>
  </si>
  <si>
    <t>Серьги 3</t>
  </si>
  <si>
    <t>серьги 4</t>
  </si>
  <si>
    <t>свитер бордовый</t>
  </si>
  <si>
    <t>блуза черная</t>
  </si>
  <si>
    <t>Свитер серый</t>
  </si>
  <si>
    <t>леггинсы черные</t>
  </si>
  <si>
    <t>Блуза белая</t>
  </si>
  <si>
    <t>6YD334Z6 - 031</t>
  </si>
  <si>
    <t>6Y3437Z8 - E8J</t>
  </si>
  <si>
    <t>6YG598Z8 - 031</t>
  </si>
  <si>
    <t>E7889AZ15HSWT34</t>
  </si>
  <si>
    <t xml:space="preserve">aryzhkova </t>
  </si>
  <si>
    <t xml:space="preserve">Beauty </t>
  </si>
  <si>
    <t xml:space="preserve">ELENA1105 </t>
  </si>
  <si>
    <t xml:space="preserve">eva_55 </t>
  </si>
  <si>
    <t xml:space="preserve">galka_b </t>
  </si>
  <si>
    <t xml:space="preserve">ladyshokolad </t>
  </si>
  <si>
    <t>6K9928Z4 - СТ4</t>
  </si>
  <si>
    <t xml:space="preserve">magda </t>
  </si>
  <si>
    <t xml:space="preserve">Malina2020 </t>
  </si>
  <si>
    <t>NATAVIKA</t>
  </si>
  <si>
    <t xml:space="preserve">nelly_78 </t>
  </si>
  <si>
    <t xml:space="preserve">Olish21 </t>
  </si>
  <si>
    <t xml:space="preserve">Owl </t>
  </si>
  <si>
    <t xml:space="preserve">vodoleika_29 </t>
  </si>
  <si>
    <t xml:space="preserve">Zolotaya565 </t>
  </si>
  <si>
    <t xml:space="preserve">Анна_90 </t>
  </si>
  <si>
    <t xml:space="preserve">ВИКУЛЯЕГОРКА </t>
  </si>
  <si>
    <t xml:space="preserve">воспиталка </t>
  </si>
  <si>
    <t xml:space="preserve">ЖеньШень </t>
  </si>
  <si>
    <t xml:space="preserve">Златик </t>
  </si>
  <si>
    <t xml:space="preserve">Илена </t>
  </si>
  <si>
    <t>КовальТатьяна</t>
  </si>
  <si>
    <t xml:space="preserve">кузовок </t>
  </si>
  <si>
    <t>Курбатова Лариса</t>
  </si>
  <si>
    <t xml:space="preserve">Ловец Счастья </t>
  </si>
  <si>
    <t xml:space="preserve">МАМА УЛЬЯШИ </t>
  </si>
  <si>
    <t xml:space="preserve">Маргарита89 </t>
  </si>
  <si>
    <t xml:space="preserve">мтска </t>
  </si>
  <si>
    <t xml:space="preserve">Таня мама </t>
  </si>
  <si>
    <t>Таня Т</t>
  </si>
  <si>
    <t xml:space="preserve">Хаяла </t>
  </si>
  <si>
    <t xml:space="preserve">Юлия17 </t>
  </si>
  <si>
    <t>5K7010Z8 - 66V   s если есть</t>
  </si>
  <si>
    <t>5K6566Z8 - DFK или s</t>
  </si>
  <si>
    <t xml:space="preserve">цена </t>
  </si>
  <si>
    <t>цена с орг%</t>
  </si>
  <si>
    <t>вес</t>
  </si>
  <si>
    <t>транспортные</t>
  </si>
  <si>
    <t>номер</t>
  </si>
  <si>
    <t>2 шт</t>
  </si>
  <si>
    <t>на 1кг</t>
  </si>
  <si>
    <t>сумма транспортных</t>
  </si>
  <si>
    <t>НИК</t>
  </si>
  <si>
    <t>артикул</t>
  </si>
  <si>
    <t>итого</t>
  </si>
  <si>
    <t>общий</t>
  </si>
  <si>
    <t>Хаяла</t>
  </si>
  <si>
    <t>TaNaLUCKY</t>
  </si>
  <si>
    <t>ЦРП ОмскКидс</t>
  </si>
  <si>
    <t>№</t>
  </si>
  <si>
    <t>Ник УЗ</t>
  </si>
  <si>
    <t>Кол-во</t>
  </si>
  <si>
    <t>Долг/Сд</t>
  </si>
  <si>
    <t>Документ</t>
  </si>
  <si>
    <t>Роспись</t>
  </si>
  <si>
    <t>вес посылки 1</t>
  </si>
  <si>
    <t>вес посылки 2</t>
  </si>
  <si>
    <t>нет</t>
  </si>
  <si>
    <t>СП 20</t>
  </si>
  <si>
    <t>E_Shtol  </t>
  </si>
  <si>
    <t>E6065AZ15CWKH211 брюки</t>
  </si>
  <si>
    <t>E7915AZ16SPER105 блуза</t>
  </si>
  <si>
    <t>L</t>
  </si>
  <si>
    <t>E5822AZ15WNGN111 пуловер</t>
  </si>
  <si>
    <t>XL</t>
  </si>
  <si>
    <t>ELENA1105  </t>
  </si>
  <si>
    <t>6K4143Z4 - YS1 ,</t>
  </si>
  <si>
    <t>8-9лет</t>
  </si>
  <si>
    <t>6K3183Z4 - CS0 .</t>
  </si>
  <si>
    <t>6K2470Z6 - EGZ .</t>
  </si>
  <si>
    <t>L-подростковый</t>
  </si>
  <si>
    <t>6K9450Z6 - G99 .</t>
  </si>
  <si>
    <t>galka_b  </t>
  </si>
  <si>
    <t>4KA996Z8 - G99 футболка с длинным рукавом</t>
  </si>
  <si>
    <t>S</t>
  </si>
  <si>
    <t>ifvgeym  </t>
  </si>
  <si>
    <t>D6150A4Z15AUBR212 джемпер</t>
  </si>
  <si>
    <t>7-8лет</t>
  </si>
  <si>
    <t>F2855A4Z16HSWT34 майка</t>
  </si>
  <si>
    <t>6-7лет</t>
  </si>
  <si>
    <t>F2063AZ16SPNV31 блуза</t>
  </si>
  <si>
    <t>6YA060Z8 - 674 блуза</t>
  </si>
  <si>
    <t>6YG150Z8 - W4L блуза</t>
  </si>
  <si>
    <t>marysya81  </t>
  </si>
  <si>
    <t>G5072AZ16WNNM19 Туника</t>
  </si>
  <si>
    <t>Nika-V  </t>
  </si>
  <si>
    <t>F8123A6Z16SMER105 футболка</t>
  </si>
  <si>
    <t>9-10лет</t>
  </si>
  <si>
    <t>12-18мес</t>
  </si>
  <si>
    <t>E0592A6Z15SMYL207 футболка</t>
  </si>
  <si>
    <t>14+</t>
  </si>
  <si>
    <t>воспиталка  </t>
  </si>
  <si>
    <t>E9451AZ15WNBK27 юбка</t>
  </si>
  <si>
    <t>E0950AZ14WNBK27 платье</t>
  </si>
  <si>
    <t>Илена  </t>
  </si>
  <si>
    <t>6K2547Z8 - K00 носки</t>
  </si>
  <si>
    <t>41-44</t>
  </si>
  <si>
    <t>КовальТатьяна  </t>
  </si>
  <si>
    <t>6K0326Z4 - 674 жилет</t>
  </si>
  <si>
    <t>6K8700Z4 - GBS брюки</t>
  </si>
  <si>
    <t>М</t>
  </si>
  <si>
    <t>Ловец Счастья  </t>
  </si>
  <si>
    <t>6K6054Z8 - DV4 кардиган</t>
  </si>
  <si>
    <t>6K2347Z8 - G99 штаны</t>
  </si>
  <si>
    <t>6K3240Z8 - BR8 кардиган</t>
  </si>
  <si>
    <t>6K9995Z8 - 1GGI джемпер</t>
  </si>
  <si>
    <t>МАМА ТИМУРА  </t>
  </si>
  <si>
    <t>Натик  </t>
  </si>
  <si>
    <t>6KG173Z1 - E6M штаны</t>
  </si>
  <si>
    <t>9-12мес</t>
  </si>
  <si>
    <t>6K6135Z4 - 674 джемпер</t>
  </si>
  <si>
    <t>6KG177Z1 - ЭВП джемпер</t>
  </si>
  <si>
    <t>6KI042Z4 - HFH джемпер</t>
  </si>
  <si>
    <t>6K5293Z1 - H6W комплект</t>
  </si>
  <si>
    <t>E3339A6Z15AUBE137 жилет</t>
  </si>
  <si>
    <t>6YG191Z8 - DL7 футболка</t>
  </si>
  <si>
    <t>Хаяла  </t>
  </si>
  <si>
    <t>CL1002577 брюки</t>
  </si>
  <si>
    <t>33/34</t>
  </si>
  <si>
    <t>CL10025771 брюки</t>
  </si>
  <si>
    <t>CL1014654DN04624 брюки</t>
  </si>
  <si>
    <t>28/28</t>
  </si>
  <si>
    <t>CL1014839OFW майка</t>
  </si>
  <si>
    <t>, ботинки</t>
  </si>
  <si>
    <t>вес посылки 3</t>
  </si>
  <si>
    <t>ELENA1105</t>
  </si>
  <si>
    <t>galka_b</t>
  </si>
  <si>
    <t>воспиталка</t>
  </si>
  <si>
    <t>Ловец Счастья</t>
  </si>
  <si>
    <t>СП 20 Ва*йки*ки и другие бренды Т*урц*ии. РАЗДАЧА №1 28/12</t>
  </si>
  <si>
    <t>СП 19 Ва*йки*ки и другие бренды Т*урц*ии. РАЗДАЧА №3 28/12</t>
  </si>
  <si>
    <t>сп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</si>
</sst>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2" fontId="0" fillId="0" borderId="0" xfId="0" applyNumberFormat="1"/>
    <xf numFmtId="0" fontId="1" fillId="0" borderId="1" xfId="0" applyFont="1" applyBorder="1"/>
    <xf numFmtId="0" fontId="0" fillId="3" borderId="0" xfId="0" applyFill="1"/>
    <xf numFmtId="0" fontId="0" fillId="4" borderId="0" xfId="0" applyFill="1"/>
    <xf numFmtId="164" fontId="0" fillId="0" borderId="0" xfId="0" applyNumberFormat="1"/>
    <xf numFmtId="2" fontId="1" fillId="3" borderId="1" xfId="0" applyNumberFormat="1" applyFont="1" applyFill="1" applyBorder="1"/>
    <xf numFmtId="2" fontId="0" fillId="2" borderId="0" xfId="0" applyNumberFormat="1" applyFill="1"/>
    <xf numFmtId="164" fontId="0" fillId="2" borderId="0" xfId="0" applyNumberFormat="1" applyFill="1"/>
    <xf numFmtId="0" fontId="1" fillId="0" borderId="1" xfId="0" applyFont="1" applyFill="1" applyBorder="1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right"/>
    </xf>
    <xf numFmtId="0" fontId="0" fillId="2" borderId="0" xfId="0" applyFill="1" applyAlignment="1">
      <alignment horizontal="right"/>
    </xf>
    <xf numFmtId="164" fontId="1" fillId="3" borderId="1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0" borderId="0" xfId="0" applyFill="1"/>
    <xf numFmtId="0" fontId="0" fillId="0" borderId="1" xfId="0" applyBorder="1" applyAlignment="1" applyProtection="1">
      <alignment horizontal="center" vertical="top"/>
    </xf>
    <xf numFmtId="0" fontId="0" fillId="0" borderId="1" xfId="0" applyFill="1" applyBorder="1"/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0" fontId="0" fillId="5" borderId="0" xfId="0" applyFill="1"/>
    <xf numFmtId="165" fontId="0" fillId="5" borderId="0" xfId="0" applyNumberFormat="1" applyFill="1"/>
    <xf numFmtId="0" fontId="2" fillId="0" borderId="1" xfId="0" applyFont="1" applyBorder="1" applyAlignment="1">
      <alignment horizontal="center" vertical="center" wrapText="1"/>
    </xf>
    <xf numFmtId="0" fontId="0" fillId="6" borderId="0" xfId="0" applyFill="1"/>
    <xf numFmtId="2" fontId="0" fillId="6" borderId="0" xfId="0" applyNumberFormat="1" applyFill="1"/>
    <xf numFmtId="0" fontId="0" fillId="6" borderId="2" xfId="0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3" borderId="0" xfId="0" applyFont="1" applyFill="1"/>
    <xf numFmtId="0" fontId="4" fillId="6" borderId="3" xfId="0" applyFont="1" applyFill="1" applyBorder="1"/>
  </cellXfs>
  <cellStyles count="1">
    <cellStyle name="Обычный" xfId="0" builtinId="0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8"/>
  <sheetViews>
    <sheetView tabSelected="1" topLeftCell="A193" workbookViewId="0">
      <selection activeCell="C205" sqref="C205"/>
    </sheetView>
  </sheetViews>
  <sheetFormatPr defaultRowHeight="15" x14ac:dyDescent="0.25"/>
  <cols>
    <col min="1" max="1" width="14" customWidth="1"/>
    <col min="2" max="2" width="16.7109375" customWidth="1"/>
    <col min="3" max="3" width="28.42578125" customWidth="1"/>
    <col min="4" max="4" width="9.140625" style="11"/>
    <col min="6" max="6" width="14" customWidth="1"/>
    <col min="7" max="7" width="15.42578125" style="6" customWidth="1"/>
    <col min="8" max="8" width="14.42578125" style="2" customWidth="1"/>
  </cols>
  <sheetData>
    <row r="1" spans="1:8" x14ac:dyDescent="0.25">
      <c r="A1" s="4" t="s">
        <v>239</v>
      </c>
      <c r="B1" s="4">
        <v>26.338000000000001</v>
      </c>
    </row>
    <row r="2" spans="1:8" x14ac:dyDescent="0.25">
      <c r="A2" s="4" t="s">
        <v>225</v>
      </c>
      <c r="B2" s="4">
        <v>9990</v>
      </c>
    </row>
    <row r="3" spans="1:8" x14ac:dyDescent="0.25">
      <c r="A3" s="4" t="s">
        <v>224</v>
      </c>
      <c r="B3" s="4">
        <v>379.3</v>
      </c>
    </row>
    <row r="4" spans="1:8" x14ac:dyDescent="0.25">
      <c r="A4" s="21" t="s">
        <v>240</v>
      </c>
      <c r="B4" s="21">
        <v>10.89</v>
      </c>
    </row>
    <row r="5" spans="1:8" x14ac:dyDescent="0.25">
      <c r="A5" s="21" t="s">
        <v>225</v>
      </c>
      <c r="B5" s="21">
        <v>4306</v>
      </c>
    </row>
    <row r="6" spans="1:8" x14ac:dyDescent="0.25">
      <c r="A6" s="21" t="s">
        <v>224</v>
      </c>
      <c r="B6" s="22">
        <f>B5/B4</f>
        <v>395.40863177226811</v>
      </c>
    </row>
    <row r="7" spans="1:8" x14ac:dyDescent="0.25">
      <c r="A7" s="24" t="s">
        <v>308</v>
      </c>
      <c r="B7" s="24">
        <v>16.414999999999999</v>
      </c>
    </row>
    <row r="8" spans="1:8" x14ac:dyDescent="0.25">
      <c r="A8" s="24" t="s">
        <v>225</v>
      </c>
      <c r="B8" s="24">
        <v>6277.1</v>
      </c>
    </row>
    <row r="9" spans="1:8" x14ac:dyDescent="0.25">
      <c r="A9" s="24" t="s">
        <v>224</v>
      </c>
      <c r="B9" s="25">
        <f>B8/B7</f>
        <v>382.40024367956141</v>
      </c>
    </row>
    <row r="10" spans="1:8" ht="21" x14ac:dyDescent="0.35">
      <c r="C10" s="34" t="s">
        <v>315</v>
      </c>
    </row>
    <row r="11" spans="1:8" s="3" customFormat="1" x14ac:dyDescent="0.25">
      <c r="A11" s="10" t="s">
        <v>222</v>
      </c>
      <c r="B11" s="3" t="s">
        <v>226</v>
      </c>
      <c r="C11" s="3" t="s">
        <v>227</v>
      </c>
      <c r="D11" s="12" t="s">
        <v>1</v>
      </c>
      <c r="E11" s="3" t="s">
        <v>218</v>
      </c>
      <c r="F11" s="3" t="s">
        <v>219</v>
      </c>
      <c r="G11" s="14" t="s">
        <v>220</v>
      </c>
      <c r="H11" s="7" t="s">
        <v>221</v>
      </c>
    </row>
    <row r="12" spans="1:8" x14ac:dyDescent="0.25">
      <c r="A12">
        <v>1</v>
      </c>
      <c r="B12" t="s">
        <v>184</v>
      </c>
      <c r="C12" s="4" t="s">
        <v>0</v>
      </c>
      <c r="D12" s="11" t="s">
        <v>2</v>
      </c>
      <c r="E12">
        <v>234.76</v>
      </c>
      <c r="F12" s="2">
        <f>E12*1.18</f>
        <v>277.01679999999999</v>
      </c>
      <c r="G12" s="6">
        <v>0.127</v>
      </c>
      <c r="H12" s="2">
        <f>G12*$B$3</f>
        <v>48.171100000000003</v>
      </c>
    </row>
    <row r="13" spans="1:8" s="1" customFormat="1" x14ac:dyDescent="0.25">
      <c r="A13" s="15" t="s">
        <v>228</v>
      </c>
      <c r="D13" s="13"/>
      <c r="G13" s="9">
        <f>G12</f>
        <v>0.127</v>
      </c>
      <c r="H13" s="8">
        <f>H12</f>
        <v>48.171100000000003</v>
      </c>
    </row>
    <row r="14" spans="1:8" x14ac:dyDescent="0.25">
      <c r="A14">
        <v>2</v>
      </c>
      <c r="B14" s="5" t="s">
        <v>185</v>
      </c>
      <c r="C14" s="4" t="s">
        <v>4</v>
      </c>
      <c r="D14" s="11" t="s">
        <v>3</v>
      </c>
      <c r="E14">
        <v>233.82</v>
      </c>
      <c r="F14" s="2">
        <f>E14*1.18</f>
        <v>275.9076</v>
      </c>
      <c r="G14" s="6">
        <v>7.1999999999999995E-2</v>
      </c>
      <c r="H14" s="2">
        <f>G14*$B$3</f>
        <v>27.3096</v>
      </c>
    </row>
    <row r="15" spans="1:8" s="1" customFormat="1" x14ac:dyDescent="0.25">
      <c r="A15" s="15" t="s">
        <v>228</v>
      </c>
      <c r="D15" s="13"/>
      <c r="G15" s="9">
        <f>G14</f>
        <v>7.1999999999999995E-2</v>
      </c>
      <c r="H15" s="8">
        <f>H14</f>
        <v>27.3096</v>
      </c>
    </row>
    <row r="16" spans="1:8" x14ac:dyDescent="0.25">
      <c r="A16">
        <v>3</v>
      </c>
      <c r="B16" s="5" t="s">
        <v>186</v>
      </c>
      <c r="C16" s="4" t="s">
        <v>5</v>
      </c>
      <c r="D16" s="11" t="s">
        <v>6</v>
      </c>
      <c r="E16">
        <v>468.82</v>
      </c>
      <c r="F16" s="2">
        <f>E16*1.18</f>
        <v>553.20759999999996</v>
      </c>
      <c r="G16" s="6">
        <v>0.27400000000000002</v>
      </c>
      <c r="H16" s="2">
        <f t="shared" ref="H16:H20" si="0">G16*$B$3</f>
        <v>103.92820000000002</v>
      </c>
    </row>
    <row r="17" spans="1:8" x14ac:dyDescent="0.25">
      <c r="A17">
        <v>3</v>
      </c>
      <c r="B17" t="s">
        <v>186</v>
      </c>
      <c r="C17" s="4" t="s">
        <v>7</v>
      </c>
      <c r="D17" s="11" t="s">
        <v>8</v>
      </c>
      <c r="E17">
        <v>703.82</v>
      </c>
      <c r="F17" s="2">
        <f t="shared" ref="F17:F20" si="1">E17*1.18</f>
        <v>830.50760000000002</v>
      </c>
      <c r="G17" s="6">
        <v>0.21199999999999999</v>
      </c>
      <c r="H17" s="2">
        <f t="shared" si="0"/>
        <v>80.411600000000007</v>
      </c>
    </row>
    <row r="18" spans="1:8" x14ac:dyDescent="0.25">
      <c r="A18">
        <v>3</v>
      </c>
      <c r="B18" t="s">
        <v>186</v>
      </c>
      <c r="C18" s="4" t="s">
        <v>9</v>
      </c>
      <c r="D18" s="11" t="s">
        <v>6</v>
      </c>
      <c r="E18">
        <v>351.32</v>
      </c>
      <c r="F18" s="2">
        <f t="shared" si="1"/>
        <v>414.55759999999998</v>
      </c>
      <c r="G18" s="6">
        <v>0.115</v>
      </c>
      <c r="H18" s="2">
        <f t="shared" si="0"/>
        <v>43.619500000000002</v>
      </c>
    </row>
    <row r="19" spans="1:8" x14ac:dyDescent="0.25">
      <c r="A19">
        <v>3</v>
      </c>
      <c r="B19" t="s">
        <v>186</v>
      </c>
      <c r="C19" s="4" t="s">
        <v>10</v>
      </c>
      <c r="D19" s="11" t="s">
        <v>6</v>
      </c>
      <c r="E19">
        <v>844.82</v>
      </c>
      <c r="F19" s="2">
        <f t="shared" si="1"/>
        <v>996.88760000000002</v>
      </c>
      <c r="G19" s="6">
        <v>0.315</v>
      </c>
      <c r="H19" s="2">
        <f t="shared" si="0"/>
        <v>119.4795</v>
      </c>
    </row>
    <row r="20" spans="1:8" x14ac:dyDescent="0.25">
      <c r="A20">
        <v>3</v>
      </c>
      <c r="B20" t="s">
        <v>186</v>
      </c>
      <c r="C20" s="4" t="s">
        <v>11</v>
      </c>
      <c r="D20" s="11" t="s">
        <v>12</v>
      </c>
      <c r="E20">
        <v>844.82</v>
      </c>
      <c r="F20" s="2">
        <f t="shared" si="1"/>
        <v>996.88760000000002</v>
      </c>
      <c r="G20" s="6">
        <v>0.29599999999999999</v>
      </c>
      <c r="H20" s="2">
        <f t="shared" si="0"/>
        <v>112.2728</v>
      </c>
    </row>
    <row r="21" spans="1:8" s="1" customFormat="1" x14ac:dyDescent="0.25">
      <c r="A21" s="15" t="s">
        <v>228</v>
      </c>
      <c r="D21" s="13"/>
      <c r="G21" s="9">
        <f>SUM(G16:G20)</f>
        <v>1.212</v>
      </c>
      <c r="H21" s="8">
        <f>SUM(H16:H20)</f>
        <v>459.71160000000003</v>
      </c>
    </row>
    <row r="22" spans="1:8" x14ac:dyDescent="0.25">
      <c r="A22">
        <v>4</v>
      </c>
      <c r="B22" t="s">
        <v>187</v>
      </c>
      <c r="C22" s="21" t="s">
        <v>13</v>
      </c>
      <c r="D22" s="11" t="s">
        <v>14</v>
      </c>
      <c r="E22">
        <v>111.28</v>
      </c>
      <c r="F22" s="2">
        <f>E22*1.18</f>
        <v>131.31039999999999</v>
      </c>
      <c r="G22" s="6">
        <v>0.128</v>
      </c>
      <c r="H22" s="2">
        <f>$B$6*G22</f>
        <v>50.612304866850316</v>
      </c>
    </row>
    <row r="23" spans="1:8" s="1" customFormat="1" x14ac:dyDescent="0.25">
      <c r="A23" s="15" t="s">
        <v>228</v>
      </c>
      <c r="D23" s="13"/>
      <c r="G23" s="9">
        <f>G22</f>
        <v>0.128</v>
      </c>
      <c r="H23" s="8">
        <f>H22</f>
        <v>50.612304866850316</v>
      </c>
    </row>
    <row r="24" spans="1:8" ht="15.75" customHeight="1" x14ac:dyDescent="0.25">
      <c r="A24">
        <v>5</v>
      </c>
      <c r="B24" s="5" t="s">
        <v>188</v>
      </c>
      <c r="C24" s="4" t="s">
        <v>15</v>
      </c>
      <c r="D24" s="11" t="s">
        <v>6</v>
      </c>
      <c r="E24">
        <v>468.82</v>
      </c>
      <c r="F24" s="2">
        <f t="shared" ref="F24:F28" si="2">E24*1.18</f>
        <v>553.20759999999996</v>
      </c>
      <c r="G24" s="6">
        <v>0.39300000000000002</v>
      </c>
      <c r="H24" s="2">
        <f t="shared" ref="H24:H28" si="3">G24*$B$3</f>
        <v>149.06490000000002</v>
      </c>
    </row>
    <row r="25" spans="1:8" x14ac:dyDescent="0.25">
      <c r="A25">
        <v>5</v>
      </c>
      <c r="B25" t="s">
        <v>188</v>
      </c>
      <c r="C25" s="4" t="s">
        <v>16</v>
      </c>
      <c r="D25" s="11" t="s">
        <v>6</v>
      </c>
      <c r="E25">
        <v>468.82</v>
      </c>
      <c r="F25" s="2">
        <f t="shared" si="2"/>
        <v>553.20759999999996</v>
      </c>
      <c r="G25" s="6">
        <v>0.32100000000000001</v>
      </c>
      <c r="H25" s="2">
        <f t="shared" si="3"/>
        <v>121.75530000000001</v>
      </c>
    </row>
    <row r="26" spans="1:8" x14ac:dyDescent="0.25">
      <c r="A26">
        <v>5</v>
      </c>
      <c r="B26" t="s">
        <v>188</v>
      </c>
      <c r="C26" s="4" t="s">
        <v>17</v>
      </c>
      <c r="D26" s="11" t="s">
        <v>6</v>
      </c>
      <c r="E26">
        <v>586.32000000000005</v>
      </c>
      <c r="F26" s="2">
        <f t="shared" si="2"/>
        <v>691.85760000000005</v>
      </c>
      <c r="G26" s="6">
        <v>0.51500000000000001</v>
      </c>
      <c r="H26" s="2">
        <f t="shared" si="3"/>
        <v>195.33950000000002</v>
      </c>
    </row>
    <row r="27" spans="1:8" x14ac:dyDescent="0.25">
      <c r="A27">
        <v>5</v>
      </c>
      <c r="B27" t="s">
        <v>188</v>
      </c>
      <c r="C27" s="4" t="s">
        <v>18</v>
      </c>
      <c r="D27" s="11" t="s">
        <v>6</v>
      </c>
      <c r="E27">
        <v>586.32000000000005</v>
      </c>
      <c r="F27" s="2">
        <f t="shared" si="2"/>
        <v>691.85760000000005</v>
      </c>
      <c r="G27" s="6">
        <v>0.53100000000000003</v>
      </c>
      <c r="H27" s="2">
        <f t="shared" si="3"/>
        <v>201.40830000000003</v>
      </c>
    </row>
    <row r="28" spans="1:8" x14ac:dyDescent="0.25">
      <c r="A28">
        <v>5</v>
      </c>
      <c r="B28" t="s">
        <v>188</v>
      </c>
      <c r="C28" s="4" t="s">
        <v>19</v>
      </c>
      <c r="D28" s="11" t="s">
        <v>20</v>
      </c>
      <c r="E28">
        <v>1113.8800000000001</v>
      </c>
      <c r="F28" s="2">
        <f t="shared" si="2"/>
        <v>1314.3784000000001</v>
      </c>
      <c r="G28" s="6">
        <v>0.5</v>
      </c>
      <c r="H28" s="2">
        <f t="shared" si="3"/>
        <v>189.65</v>
      </c>
    </row>
    <row r="29" spans="1:8" s="1" customFormat="1" x14ac:dyDescent="0.25">
      <c r="A29" s="15" t="s">
        <v>228</v>
      </c>
      <c r="D29" s="13"/>
      <c r="G29" s="9">
        <f>SUM(G24:G28)</f>
        <v>2.2600000000000002</v>
      </c>
      <c r="H29" s="8">
        <f>SUM(H24:H28)</f>
        <v>857.21800000000007</v>
      </c>
    </row>
    <row r="30" spans="1:8" x14ac:dyDescent="0.25">
      <c r="A30">
        <v>6</v>
      </c>
      <c r="B30" t="s">
        <v>189</v>
      </c>
      <c r="C30" s="21" t="s">
        <v>21</v>
      </c>
      <c r="D30" t="s">
        <v>22</v>
      </c>
      <c r="E30">
        <v>333.38</v>
      </c>
      <c r="F30" s="2">
        <f t="shared" ref="F30:F34" si="4">E30*1.18</f>
        <v>393.38839999999999</v>
      </c>
      <c r="G30">
        <v>0.11700000000000001</v>
      </c>
      <c r="H30" s="2">
        <f t="shared" ref="H30:H34" si="5">$B$6*G30</f>
        <v>46.262809917355369</v>
      </c>
    </row>
    <row r="31" spans="1:8" x14ac:dyDescent="0.25">
      <c r="A31">
        <v>6</v>
      </c>
      <c r="B31" t="s">
        <v>189</v>
      </c>
      <c r="C31" s="21" t="s">
        <v>23</v>
      </c>
      <c r="D31" t="s">
        <v>24</v>
      </c>
      <c r="E31">
        <v>333.38</v>
      </c>
      <c r="F31" s="2">
        <f t="shared" si="4"/>
        <v>393.38839999999999</v>
      </c>
      <c r="G31">
        <v>0.121</v>
      </c>
      <c r="H31" s="2">
        <f t="shared" si="5"/>
        <v>47.844444444444441</v>
      </c>
    </row>
    <row r="32" spans="1:8" x14ac:dyDescent="0.25">
      <c r="A32">
        <v>6</v>
      </c>
      <c r="B32" t="s">
        <v>189</v>
      </c>
      <c r="C32" s="21" t="s">
        <v>190</v>
      </c>
      <c r="D32" t="s">
        <v>22</v>
      </c>
      <c r="E32">
        <v>333.38</v>
      </c>
      <c r="F32" s="2">
        <f t="shared" si="4"/>
        <v>393.38839999999999</v>
      </c>
      <c r="G32">
        <v>0.11</v>
      </c>
      <c r="H32" s="2">
        <f t="shared" si="5"/>
        <v>43.494949494949495</v>
      </c>
    </row>
    <row r="33" spans="1:8" x14ac:dyDescent="0.25">
      <c r="A33">
        <v>6</v>
      </c>
      <c r="B33" t="s">
        <v>189</v>
      </c>
      <c r="C33" s="21" t="s">
        <v>25</v>
      </c>
      <c r="D33" t="s">
        <v>12</v>
      </c>
      <c r="E33">
        <v>667.88</v>
      </c>
      <c r="F33" s="2">
        <f t="shared" si="4"/>
        <v>788.09839999999997</v>
      </c>
      <c r="G33">
        <v>0.17499999999999999</v>
      </c>
      <c r="H33" s="2">
        <f t="shared" si="5"/>
        <v>69.196510560146919</v>
      </c>
    </row>
    <row r="34" spans="1:8" x14ac:dyDescent="0.25">
      <c r="A34">
        <v>6</v>
      </c>
      <c r="B34" t="s">
        <v>189</v>
      </c>
      <c r="C34" s="21" t="s">
        <v>25</v>
      </c>
      <c r="D34" t="s">
        <v>12</v>
      </c>
      <c r="E34">
        <v>667.88</v>
      </c>
      <c r="F34" s="2">
        <f t="shared" si="4"/>
        <v>788.09839999999997</v>
      </c>
      <c r="G34">
        <v>0.17499999999999999</v>
      </c>
      <c r="H34" s="2">
        <f t="shared" si="5"/>
        <v>69.196510560146919</v>
      </c>
    </row>
    <row r="35" spans="1:8" s="1" customFormat="1" x14ac:dyDescent="0.25">
      <c r="A35" s="15" t="s">
        <v>228</v>
      </c>
      <c r="D35" s="13"/>
      <c r="G35" s="9">
        <f>SUM(G30:G34)</f>
        <v>0.69799999999999995</v>
      </c>
      <c r="H35" s="8">
        <f>SUM(H30:H34)</f>
        <v>275.99522497704316</v>
      </c>
    </row>
    <row r="36" spans="1:8" x14ac:dyDescent="0.25">
      <c r="A36">
        <v>7</v>
      </c>
      <c r="B36" s="5" t="s">
        <v>191</v>
      </c>
      <c r="C36" s="4" t="s">
        <v>26</v>
      </c>
      <c r="D36" s="11" t="s">
        <v>27</v>
      </c>
      <c r="E36">
        <v>233.82</v>
      </c>
      <c r="F36" s="2">
        <f t="shared" ref="F36:F37" si="6">E36*1.18</f>
        <v>275.9076</v>
      </c>
      <c r="G36" s="6">
        <v>0.154</v>
      </c>
      <c r="H36" s="2">
        <f>G36*$B$3</f>
        <v>58.412199999999999</v>
      </c>
    </row>
    <row r="37" spans="1:8" x14ac:dyDescent="0.25">
      <c r="A37">
        <v>7</v>
      </c>
      <c r="B37" t="s">
        <v>191</v>
      </c>
      <c r="C37" s="21" t="s">
        <v>28</v>
      </c>
      <c r="D37" s="11" t="s">
        <v>2</v>
      </c>
      <c r="E37">
        <v>200.48</v>
      </c>
      <c r="F37" s="2">
        <f t="shared" si="6"/>
        <v>236.56639999999999</v>
      </c>
      <c r="G37" s="6">
        <v>0.153</v>
      </c>
      <c r="H37" s="2">
        <f t="shared" ref="H37" si="7">$B$6*G37</f>
        <v>60.497520661157019</v>
      </c>
    </row>
    <row r="38" spans="1:8" s="1" customFormat="1" x14ac:dyDescent="0.25">
      <c r="A38" s="15" t="s">
        <v>228</v>
      </c>
      <c r="D38" s="13"/>
      <c r="G38" s="9">
        <f>G37+G36</f>
        <v>0.307</v>
      </c>
      <c r="H38" s="8">
        <f>H37+H36</f>
        <v>118.90972066115702</v>
      </c>
    </row>
    <row r="39" spans="1:8" x14ac:dyDescent="0.25">
      <c r="A39">
        <v>8</v>
      </c>
      <c r="B39" t="s">
        <v>192</v>
      </c>
      <c r="C39" s="21" t="s">
        <v>29</v>
      </c>
      <c r="D39" t="s">
        <v>30</v>
      </c>
      <c r="E39">
        <v>334.28</v>
      </c>
      <c r="F39" s="2">
        <f t="shared" ref="F39:F46" si="8">E39*1.18</f>
        <v>394.45039999999995</v>
      </c>
      <c r="G39">
        <v>0.10100000000000001</v>
      </c>
      <c r="H39" s="2">
        <f t="shared" ref="H39:H46" si="9">$B$6*G39</f>
        <v>39.936271808999081</v>
      </c>
    </row>
    <row r="40" spans="1:8" x14ac:dyDescent="0.25">
      <c r="A40">
        <v>8</v>
      </c>
      <c r="B40" t="s">
        <v>192</v>
      </c>
      <c r="C40" s="21" t="s">
        <v>31</v>
      </c>
      <c r="D40" t="s">
        <v>32</v>
      </c>
      <c r="E40">
        <v>445.78</v>
      </c>
      <c r="F40" s="2">
        <f t="shared" si="8"/>
        <v>526.0204</v>
      </c>
      <c r="G40">
        <v>0.184</v>
      </c>
      <c r="H40" s="2">
        <f t="shared" si="9"/>
        <v>72.755188246097333</v>
      </c>
    </row>
    <row r="41" spans="1:8" x14ac:dyDescent="0.25">
      <c r="A41">
        <v>8</v>
      </c>
      <c r="B41" t="s">
        <v>192</v>
      </c>
      <c r="C41" s="21" t="s">
        <v>33</v>
      </c>
      <c r="D41" t="s">
        <v>32</v>
      </c>
      <c r="E41">
        <v>891.78</v>
      </c>
      <c r="F41" s="2">
        <f t="shared" si="8"/>
        <v>1052.3003999999999</v>
      </c>
      <c r="G41">
        <v>0.373</v>
      </c>
      <c r="H41" s="2">
        <f t="shared" si="9"/>
        <v>147.487419651056</v>
      </c>
    </row>
    <row r="42" spans="1:8" x14ac:dyDescent="0.25">
      <c r="A42">
        <v>8</v>
      </c>
      <c r="B42" t="s">
        <v>192</v>
      </c>
      <c r="C42" s="21" t="s">
        <v>34</v>
      </c>
      <c r="D42" t="s">
        <v>35</v>
      </c>
      <c r="E42">
        <v>556.38</v>
      </c>
      <c r="F42" s="2">
        <f t="shared" si="8"/>
        <v>656.52839999999992</v>
      </c>
      <c r="G42">
        <v>0.24</v>
      </c>
      <c r="H42" s="2">
        <f t="shared" si="9"/>
        <v>94.898071625344343</v>
      </c>
    </row>
    <row r="43" spans="1:8" x14ac:dyDescent="0.25">
      <c r="A43">
        <v>8</v>
      </c>
      <c r="B43" t="s">
        <v>192</v>
      </c>
      <c r="C43" s="21" t="s">
        <v>36</v>
      </c>
      <c r="D43" t="s">
        <v>35</v>
      </c>
      <c r="E43">
        <v>221.88</v>
      </c>
      <c r="F43" s="2">
        <f t="shared" si="8"/>
        <v>261.8184</v>
      </c>
      <c r="G43">
        <v>6.7000000000000004E-2</v>
      </c>
      <c r="H43" s="2">
        <f t="shared" si="9"/>
        <v>26.492378328741964</v>
      </c>
    </row>
    <row r="44" spans="1:8" x14ac:dyDescent="0.25">
      <c r="A44">
        <v>8</v>
      </c>
      <c r="B44" t="s">
        <v>192</v>
      </c>
      <c r="C44" s="21" t="s">
        <v>37</v>
      </c>
      <c r="D44" t="s">
        <v>35</v>
      </c>
      <c r="E44">
        <v>221.88</v>
      </c>
      <c r="F44" s="2">
        <f t="shared" si="8"/>
        <v>261.8184</v>
      </c>
      <c r="G44">
        <v>7.4999999999999997E-2</v>
      </c>
      <c r="H44" s="2">
        <f t="shared" si="9"/>
        <v>29.655647382920108</v>
      </c>
    </row>
    <row r="45" spans="1:8" x14ac:dyDescent="0.25">
      <c r="A45">
        <v>8</v>
      </c>
      <c r="B45" t="s">
        <v>192</v>
      </c>
      <c r="C45" s="21" t="s">
        <v>38</v>
      </c>
      <c r="D45" t="s">
        <v>35</v>
      </c>
      <c r="E45">
        <v>221.88</v>
      </c>
      <c r="F45" s="2">
        <f t="shared" si="8"/>
        <v>261.8184</v>
      </c>
      <c r="G45">
        <v>7.8E-2</v>
      </c>
      <c r="H45" s="2">
        <f t="shared" si="9"/>
        <v>30.841873278236914</v>
      </c>
    </row>
    <row r="46" spans="1:8" x14ac:dyDescent="0.25">
      <c r="A46">
        <v>8</v>
      </c>
      <c r="B46" t="s">
        <v>192</v>
      </c>
      <c r="C46" s="21" t="s">
        <v>39</v>
      </c>
      <c r="D46" t="s">
        <v>40</v>
      </c>
      <c r="E46">
        <v>3010.28</v>
      </c>
      <c r="F46" s="2">
        <f t="shared" si="8"/>
        <v>3552.1304</v>
      </c>
      <c r="G46">
        <v>0.81200000000000006</v>
      </c>
      <c r="H46" s="2">
        <f t="shared" si="9"/>
        <v>321.07180899908172</v>
      </c>
    </row>
    <row r="47" spans="1:8" s="1" customFormat="1" x14ac:dyDescent="0.25">
      <c r="A47" s="15" t="s">
        <v>228</v>
      </c>
      <c r="D47" s="13"/>
      <c r="G47" s="9">
        <f>SUM(G39:G46)</f>
        <v>1.9300000000000002</v>
      </c>
      <c r="H47" s="8">
        <f>SUM(H39:H46)</f>
        <v>763.13865932047747</v>
      </c>
    </row>
    <row r="48" spans="1:8" x14ac:dyDescent="0.25">
      <c r="A48">
        <v>9</v>
      </c>
      <c r="B48" s="5" t="s">
        <v>193</v>
      </c>
      <c r="C48" s="4" t="s">
        <v>41</v>
      </c>
      <c r="D48" s="11" t="s">
        <v>42</v>
      </c>
      <c r="E48">
        <v>333.38</v>
      </c>
      <c r="F48" s="2">
        <f t="shared" ref="F48:F51" si="10">E48*1.18</f>
        <v>393.38839999999999</v>
      </c>
      <c r="G48" s="6">
        <v>0.20699999999999999</v>
      </c>
      <c r="H48" s="2">
        <f t="shared" ref="H48:H51" si="11">G48*$B$3</f>
        <v>78.515100000000004</v>
      </c>
    </row>
    <row r="49" spans="1:8" x14ac:dyDescent="0.25">
      <c r="A49">
        <v>9</v>
      </c>
      <c r="B49" s="5" t="s">
        <v>193</v>
      </c>
      <c r="C49" s="4" t="s">
        <v>43</v>
      </c>
      <c r="D49" s="11" t="s">
        <v>42</v>
      </c>
      <c r="E49">
        <v>221.88</v>
      </c>
      <c r="F49" s="2">
        <f t="shared" si="10"/>
        <v>261.8184</v>
      </c>
      <c r="G49" s="6">
        <v>0.16500000000000001</v>
      </c>
      <c r="H49" s="2">
        <f t="shared" si="11"/>
        <v>62.584500000000006</v>
      </c>
    </row>
    <row r="50" spans="1:8" x14ac:dyDescent="0.25">
      <c r="A50">
        <v>9</v>
      </c>
      <c r="B50" s="5" t="s">
        <v>193</v>
      </c>
      <c r="C50" s="4" t="s">
        <v>44</v>
      </c>
      <c r="D50" s="11" t="s">
        <v>42</v>
      </c>
      <c r="E50">
        <v>333.38</v>
      </c>
      <c r="F50" s="2">
        <f t="shared" si="10"/>
        <v>393.38839999999999</v>
      </c>
      <c r="G50" s="6">
        <v>0.22700000000000001</v>
      </c>
      <c r="H50" s="2">
        <f t="shared" si="11"/>
        <v>86.101100000000002</v>
      </c>
    </row>
    <row r="51" spans="1:8" x14ac:dyDescent="0.25">
      <c r="A51">
        <v>9</v>
      </c>
      <c r="B51" t="s">
        <v>193</v>
      </c>
      <c r="C51" s="4" t="s">
        <v>45</v>
      </c>
      <c r="D51" s="11" t="s">
        <v>42</v>
      </c>
      <c r="E51">
        <v>1113.8800000000001</v>
      </c>
      <c r="F51" s="2">
        <f t="shared" si="10"/>
        <v>1314.3784000000001</v>
      </c>
      <c r="G51" s="6">
        <v>0.90900000000000003</v>
      </c>
      <c r="H51" s="2">
        <f t="shared" si="11"/>
        <v>344.78370000000001</v>
      </c>
    </row>
    <row r="52" spans="1:8" s="1" customFormat="1" x14ac:dyDescent="0.25">
      <c r="A52" s="15" t="s">
        <v>228</v>
      </c>
      <c r="D52" s="13"/>
      <c r="G52" s="9">
        <f>SUM(G48:G51)</f>
        <v>1.508</v>
      </c>
      <c r="H52" s="8">
        <f>SUM(H48:H51)</f>
        <v>571.98440000000005</v>
      </c>
    </row>
    <row r="53" spans="1:8" x14ac:dyDescent="0.25">
      <c r="A53">
        <v>10</v>
      </c>
      <c r="B53" t="s">
        <v>194</v>
      </c>
      <c r="C53" s="4" t="s">
        <v>46</v>
      </c>
      <c r="D53" s="11" t="s">
        <v>14</v>
      </c>
      <c r="E53">
        <v>1560.78</v>
      </c>
      <c r="F53" s="2">
        <f t="shared" ref="F53:F56" si="12">E53*1.18</f>
        <v>1841.7203999999999</v>
      </c>
      <c r="G53" s="6">
        <v>0.56000000000000005</v>
      </c>
      <c r="H53" s="2">
        <f t="shared" ref="H53:H56" si="13">G53*$B$3</f>
        <v>212.40800000000002</v>
      </c>
    </row>
    <row r="54" spans="1:8" x14ac:dyDescent="0.25">
      <c r="A54">
        <v>10</v>
      </c>
      <c r="B54" t="s">
        <v>194</v>
      </c>
      <c r="C54" s="4" t="s">
        <v>47</v>
      </c>
      <c r="D54" s="11" t="s">
        <v>48</v>
      </c>
      <c r="E54">
        <v>289.68</v>
      </c>
      <c r="F54" s="2">
        <f t="shared" si="12"/>
        <v>341.82240000000002</v>
      </c>
      <c r="G54" s="6">
        <v>0.24399999999999999</v>
      </c>
      <c r="H54" s="2">
        <f t="shared" si="13"/>
        <v>92.549199999999999</v>
      </c>
    </row>
    <row r="55" spans="1:8" x14ac:dyDescent="0.25">
      <c r="A55">
        <v>10</v>
      </c>
      <c r="B55" t="s">
        <v>194</v>
      </c>
      <c r="C55" s="4" t="s">
        <v>47</v>
      </c>
      <c r="D55" s="11" t="s">
        <v>14</v>
      </c>
      <c r="E55">
        <v>289.68</v>
      </c>
      <c r="F55" s="2">
        <f t="shared" si="12"/>
        <v>341.82240000000002</v>
      </c>
      <c r="G55" s="6">
        <v>0.24399999999999999</v>
      </c>
      <c r="H55" s="2">
        <f t="shared" si="13"/>
        <v>92.549199999999999</v>
      </c>
    </row>
    <row r="56" spans="1:8" x14ac:dyDescent="0.25">
      <c r="A56">
        <v>10</v>
      </c>
      <c r="B56" t="s">
        <v>194</v>
      </c>
      <c r="C56" s="4" t="s">
        <v>49</v>
      </c>
      <c r="D56" s="11" t="s">
        <v>14</v>
      </c>
      <c r="E56">
        <v>668.78</v>
      </c>
      <c r="F56" s="2">
        <f t="shared" si="12"/>
        <v>789.16039999999998</v>
      </c>
      <c r="G56" s="6">
        <v>0.19600000000000001</v>
      </c>
      <c r="H56" s="2">
        <f t="shared" si="13"/>
        <v>74.342800000000011</v>
      </c>
    </row>
    <row r="57" spans="1:8" s="1" customFormat="1" x14ac:dyDescent="0.25">
      <c r="A57" s="15" t="s">
        <v>228</v>
      </c>
      <c r="D57" s="13"/>
      <c r="G57" s="9">
        <f>SUM(G53:G56)</f>
        <v>1.244</v>
      </c>
      <c r="H57" s="8">
        <f>SUM(H53:H56)</f>
        <v>471.8492</v>
      </c>
    </row>
    <row r="58" spans="1:8" x14ac:dyDescent="0.25">
      <c r="A58">
        <v>11</v>
      </c>
      <c r="B58" t="s">
        <v>195</v>
      </c>
      <c r="C58" s="4" t="s">
        <v>50</v>
      </c>
      <c r="D58" s="11" t="s">
        <v>51</v>
      </c>
      <c r="E58">
        <v>703.82</v>
      </c>
      <c r="F58" s="2">
        <f t="shared" ref="F58:F60" si="14">E58*1.18</f>
        <v>830.50760000000002</v>
      </c>
      <c r="G58" s="6">
        <v>0.33400000000000002</v>
      </c>
      <c r="H58" s="2">
        <f t="shared" ref="H58:H60" si="15">G58*$B$3</f>
        <v>126.68620000000001</v>
      </c>
    </row>
    <row r="59" spans="1:8" x14ac:dyDescent="0.25">
      <c r="A59">
        <v>11</v>
      </c>
      <c r="B59" s="5" t="s">
        <v>195</v>
      </c>
      <c r="C59" s="4" t="s">
        <v>52</v>
      </c>
      <c r="D59" s="11" t="s">
        <v>6</v>
      </c>
      <c r="E59">
        <v>233.82</v>
      </c>
      <c r="F59" s="2">
        <f t="shared" si="14"/>
        <v>275.9076</v>
      </c>
      <c r="G59" s="6">
        <v>0.105</v>
      </c>
      <c r="H59" s="2">
        <f t="shared" si="15"/>
        <v>39.826500000000003</v>
      </c>
    </row>
    <row r="60" spans="1:8" x14ac:dyDescent="0.25">
      <c r="A60">
        <v>11</v>
      </c>
      <c r="B60" t="s">
        <v>195</v>
      </c>
      <c r="C60" s="4" t="s">
        <v>53</v>
      </c>
      <c r="D60" s="11" t="s">
        <v>6</v>
      </c>
      <c r="E60">
        <v>233.82</v>
      </c>
      <c r="F60" s="2">
        <f t="shared" si="14"/>
        <v>275.9076</v>
      </c>
      <c r="G60" s="6">
        <v>0.124</v>
      </c>
      <c r="H60" s="2">
        <f t="shared" si="15"/>
        <v>47.033200000000001</v>
      </c>
    </row>
    <row r="61" spans="1:8" s="1" customFormat="1" x14ac:dyDescent="0.25">
      <c r="A61" s="15" t="s">
        <v>228</v>
      </c>
      <c r="D61" s="13"/>
      <c r="G61" s="9">
        <f>SUM(G58:G60)</f>
        <v>0.56299999999999994</v>
      </c>
      <c r="H61" s="8">
        <f>SUM(H58:H60)</f>
        <v>213.54590000000002</v>
      </c>
    </row>
    <row r="62" spans="1:8" x14ac:dyDescent="0.25">
      <c r="A62">
        <v>12</v>
      </c>
      <c r="B62" t="s">
        <v>196</v>
      </c>
      <c r="C62" s="4" t="s">
        <v>54</v>
      </c>
      <c r="D62" s="11" t="s">
        <v>55</v>
      </c>
      <c r="E62">
        <v>468.82</v>
      </c>
      <c r="F62" s="2">
        <f t="shared" ref="F62:F64" si="16">E62*1.18</f>
        <v>553.20759999999996</v>
      </c>
      <c r="G62" s="6">
        <v>0.17</v>
      </c>
      <c r="H62" s="2">
        <f t="shared" ref="H62:H64" si="17">G62*$B$3</f>
        <v>64.481000000000009</v>
      </c>
    </row>
    <row r="63" spans="1:8" x14ac:dyDescent="0.25">
      <c r="A63">
        <v>12</v>
      </c>
      <c r="B63" t="s">
        <v>196</v>
      </c>
      <c r="C63" s="4" t="s">
        <v>56</v>
      </c>
      <c r="D63" s="11" t="s">
        <v>42</v>
      </c>
      <c r="E63">
        <v>703.82</v>
      </c>
      <c r="F63" s="2">
        <f t="shared" si="16"/>
        <v>830.50760000000002</v>
      </c>
      <c r="G63" s="6">
        <v>0.29299999999999998</v>
      </c>
      <c r="H63" s="2">
        <f t="shared" si="17"/>
        <v>111.1349</v>
      </c>
    </row>
    <row r="64" spans="1:8" x14ac:dyDescent="0.25">
      <c r="A64">
        <v>12</v>
      </c>
      <c r="B64" s="5" t="s">
        <v>196</v>
      </c>
      <c r="C64" s="4" t="s">
        <v>57</v>
      </c>
      <c r="D64" s="11" t="s">
        <v>2</v>
      </c>
      <c r="E64">
        <v>351.32</v>
      </c>
      <c r="F64" s="2">
        <f t="shared" si="16"/>
        <v>414.55759999999998</v>
      </c>
      <c r="G64" s="6">
        <v>0.28599999999999998</v>
      </c>
      <c r="H64" s="2">
        <f t="shared" si="17"/>
        <v>108.4798</v>
      </c>
    </row>
    <row r="65" spans="1:8" s="1" customFormat="1" x14ac:dyDescent="0.25">
      <c r="A65" s="15" t="s">
        <v>228</v>
      </c>
      <c r="D65" s="13"/>
      <c r="G65" s="9">
        <f>SUM(G62:G64)</f>
        <v>0.74899999999999989</v>
      </c>
      <c r="H65" s="8">
        <f>SUM(H62:H64)</f>
        <v>284.09570000000002</v>
      </c>
    </row>
    <row r="66" spans="1:8" x14ac:dyDescent="0.25">
      <c r="A66">
        <v>13</v>
      </c>
      <c r="B66" t="s">
        <v>197</v>
      </c>
      <c r="C66" s="21" t="s">
        <v>58</v>
      </c>
      <c r="D66" t="s">
        <v>59</v>
      </c>
      <c r="E66">
        <v>221.88</v>
      </c>
      <c r="F66" s="2">
        <f t="shared" ref="F66:F68" si="18">E66*1.18</f>
        <v>261.8184</v>
      </c>
      <c r="G66">
        <v>6.7000000000000004E-2</v>
      </c>
      <c r="H66" s="2">
        <f t="shared" ref="H66:H72" si="19">$B$6*G66</f>
        <v>26.492378328741964</v>
      </c>
    </row>
    <row r="67" spans="1:8" x14ac:dyDescent="0.25">
      <c r="A67">
        <v>13</v>
      </c>
      <c r="B67" t="s">
        <v>197</v>
      </c>
      <c r="C67" s="21" t="s">
        <v>60</v>
      </c>
      <c r="D67" t="s">
        <v>61</v>
      </c>
      <c r="E67">
        <v>177.28</v>
      </c>
      <c r="F67" s="2">
        <f t="shared" si="18"/>
        <v>209.19039999999998</v>
      </c>
      <c r="G67">
        <v>5.8000000000000003E-2</v>
      </c>
      <c r="H67" s="2">
        <f t="shared" si="19"/>
        <v>22.93370064279155</v>
      </c>
    </row>
    <row r="68" spans="1:8" x14ac:dyDescent="0.25">
      <c r="A68">
        <v>13</v>
      </c>
      <c r="B68" t="s">
        <v>197</v>
      </c>
      <c r="C68" s="21" t="s">
        <v>62</v>
      </c>
      <c r="D68" t="s">
        <v>63</v>
      </c>
      <c r="E68">
        <v>177.28</v>
      </c>
      <c r="F68" s="2">
        <f t="shared" si="18"/>
        <v>209.19039999999998</v>
      </c>
      <c r="G68">
        <v>5.2999999999999999E-2</v>
      </c>
      <c r="H68" s="2">
        <f t="shared" si="19"/>
        <v>20.956657483930208</v>
      </c>
    </row>
    <row r="69" spans="1:8" s="1" customFormat="1" x14ac:dyDescent="0.25">
      <c r="A69" s="15" t="s">
        <v>228</v>
      </c>
      <c r="G69" s="1">
        <f>SUM(G66:G68)</f>
        <v>0.17799999999999999</v>
      </c>
      <c r="H69" s="8">
        <f>SUM(H66:H68)</f>
        <v>70.382736455463714</v>
      </c>
    </row>
    <row r="70" spans="1:8" x14ac:dyDescent="0.25">
      <c r="A70">
        <v>14</v>
      </c>
      <c r="B70" t="s">
        <v>198</v>
      </c>
      <c r="C70" s="21" t="s">
        <v>28</v>
      </c>
      <c r="D70" t="s">
        <v>51</v>
      </c>
      <c r="E70">
        <v>200.48</v>
      </c>
      <c r="F70" s="2">
        <f t="shared" ref="F70:F72" si="20">E70*1.18</f>
        <v>236.56639999999999</v>
      </c>
      <c r="G70">
        <v>0.121</v>
      </c>
      <c r="H70" s="2">
        <f>$B$6*G70</f>
        <v>47.844444444444441</v>
      </c>
    </row>
    <row r="71" spans="1:8" x14ac:dyDescent="0.25">
      <c r="A71">
        <v>14</v>
      </c>
      <c r="B71" t="s">
        <v>198</v>
      </c>
      <c r="C71" s="21" t="s">
        <v>64</v>
      </c>
      <c r="D71" t="s">
        <v>6</v>
      </c>
      <c r="E71">
        <v>444.88</v>
      </c>
      <c r="F71" s="2">
        <f t="shared" si="20"/>
        <v>524.95839999999998</v>
      </c>
      <c r="G71">
        <v>0.56699999999999995</v>
      </c>
      <c r="H71" s="2">
        <f>$B$6*G71</f>
        <v>224.196694214876</v>
      </c>
    </row>
    <row r="72" spans="1:8" x14ac:dyDescent="0.25">
      <c r="A72">
        <v>14</v>
      </c>
      <c r="B72" t="s">
        <v>198</v>
      </c>
      <c r="C72" s="21" t="s">
        <v>65</v>
      </c>
      <c r="D72" t="s">
        <v>40</v>
      </c>
      <c r="E72">
        <v>1114.78</v>
      </c>
      <c r="F72" s="2">
        <f t="shared" si="20"/>
        <v>1315.4404</v>
      </c>
      <c r="G72">
        <v>0.62</v>
      </c>
      <c r="H72" s="2">
        <f t="shared" si="19"/>
        <v>245.15335169880623</v>
      </c>
    </row>
    <row r="73" spans="1:8" s="1" customFormat="1" x14ac:dyDescent="0.25">
      <c r="A73" s="15" t="s">
        <v>228</v>
      </c>
      <c r="D73" s="13"/>
      <c r="G73" s="9">
        <f>SUM(G70:G72)</f>
        <v>1.3079999999999998</v>
      </c>
      <c r="H73" s="8">
        <f>SUM(H70:H72)</f>
        <v>517.1944903581267</v>
      </c>
    </row>
    <row r="74" spans="1:8" x14ac:dyDescent="0.25">
      <c r="A74">
        <v>15</v>
      </c>
      <c r="B74" s="5" t="s">
        <v>199</v>
      </c>
      <c r="C74" s="4" t="s">
        <v>66</v>
      </c>
      <c r="D74" s="11" t="s">
        <v>61</v>
      </c>
      <c r="E74">
        <v>233.82</v>
      </c>
      <c r="F74" s="2">
        <f t="shared" ref="F74:F78" si="21">E74*1.18</f>
        <v>275.9076</v>
      </c>
      <c r="G74" s="6">
        <v>8.2000000000000003E-2</v>
      </c>
      <c r="H74" s="2">
        <f t="shared" ref="H74:H78" si="22">G74*$B$3</f>
        <v>31.102600000000002</v>
      </c>
    </row>
    <row r="75" spans="1:8" x14ac:dyDescent="0.25">
      <c r="A75">
        <v>15</v>
      </c>
      <c r="B75" s="5" t="s">
        <v>199</v>
      </c>
      <c r="C75" s="4" t="s">
        <v>67</v>
      </c>
      <c r="D75" s="11" t="s">
        <v>61</v>
      </c>
      <c r="E75">
        <v>186.82</v>
      </c>
      <c r="F75" s="2">
        <f t="shared" si="21"/>
        <v>220.44759999999999</v>
      </c>
      <c r="G75" s="6">
        <v>3.9E-2</v>
      </c>
      <c r="H75" s="2">
        <f t="shared" si="22"/>
        <v>14.7927</v>
      </c>
    </row>
    <row r="76" spans="1:8" x14ac:dyDescent="0.25">
      <c r="A76">
        <v>15</v>
      </c>
      <c r="B76" s="5" t="s">
        <v>199</v>
      </c>
      <c r="C76" s="4" t="s">
        <v>4</v>
      </c>
      <c r="D76" s="11" t="s">
        <v>3</v>
      </c>
      <c r="E76">
        <v>233.82</v>
      </c>
      <c r="F76" s="2">
        <f t="shared" si="21"/>
        <v>275.9076</v>
      </c>
      <c r="G76" s="6">
        <v>7.1999999999999995E-2</v>
      </c>
      <c r="H76" s="2">
        <f t="shared" si="22"/>
        <v>27.3096</v>
      </c>
    </row>
    <row r="77" spans="1:8" x14ac:dyDescent="0.25">
      <c r="A77">
        <v>15</v>
      </c>
      <c r="B77" s="5" t="s">
        <v>199</v>
      </c>
      <c r="C77" s="4" t="s">
        <v>68</v>
      </c>
      <c r="D77" s="11" t="s">
        <v>69</v>
      </c>
      <c r="E77">
        <v>221.88</v>
      </c>
      <c r="F77" s="2">
        <f t="shared" si="21"/>
        <v>261.8184</v>
      </c>
      <c r="G77" s="6">
        <v>6.8000000000000005E-2</v>
      </c>
      <c r="H77" s="2">
        <f t="shared" si="22"/>
        <v>25.792400000000004</v>
      </c>
    </row>
    <row r="78" spans="1:8" x14ac:dyDescent="0.25">
      <c r="A78">
        <v>15</v>
      </c>
      <c r="B78" s="5" t="s">
        <v>199</v>
      </c>
      <c r="C78" s="4" t="s">
        <v>70</v>
      </c>
      <c r="D78" s="11" t="s">
        <v>71</v>
      </c>
      <c r="E78">
        <v>801.68</v>
      </c>
      <c r="F78" s="2">
        <f t="shared" si="21"/>
        <v>945.98239999999987</v>
      </c>
      <c r="G78" s="6">
        <v>0.158</v>
      </c>
      <c r="H78" s="2">
        <f t="shared" si="22"/>
        <v>59.929400000000001</v>
      </c>
    </row>
    <row r="79" spans="1:8" s="1" customFormat="1" x14ac:dyDescent="0.25">
      <c r="A79" s="15" t="s">
        <v>228</v>
      </c>
      <c r="D79" s="13"/>
      <c r="G79" s="9">
        <f>SUM(G74:G78)</f>
        <v>0.41900000000000004</v>
      </c>
      <c r="H79" s="8">
        <f>SUM(H74:H78)</f>
        <v>158.92670000000001</v>
      </c>
    </row>
    <row r="80" spans="1:8" x14ac:dyDescent="0.25">
      <c r="A80">
        <v>16</v>
      </c>
      <c r="B80" t="s">
        <v>200</v>
      </c>
      <c r="C80" s="4" t="s">
        <v>53</v>
      </c>
      <c r="D80" s="11" t="s">
        <v>6</v>
      </c>
      <c r="E80">
        <v>233.82</v>
      </c>
      <c r="F80" s="2">
        <f>E80*1.18</f>
        <v>275.9076</v>
      </c>
      <c r="G80" s="6">
        <v>0.124</v>
      </c>
      <c r="H80" s="2">
        <f>G80*$B$3</f>
        <v>47.033200000000001</v>
      </c>
    </row>
    <row r="81" spans="1:8" s="1" customFormat="1" x14ac:dyDescent="0.25">
      <c r="A81" s="15" t="s">
        <v>228</v>
      </c>
      <c r="D81" s="13"/>
      <c r="G81" s="9">
        <f>SUM(G80)</f>
        <v>0.124</v>
      </c>
      <c r="H81" s="8">
        <f>SUM(H80)</f>
        <v>47.033200000000001</v>
      </c>
    </row>
    <row r="82" spans="1:8" x14ac:dyDescent="0.25">
      <c r="A82">
        <v>17</v>
      </c>
      <c r="B82" s="5" t="s">
        <v>201</v>
      </c>
      <c r="C82" s="4" t="s">
        <v>72</v>
      </c>
      <c r="D82" s="11" t="s">
        <v>27</v>
      </c>
      <c r="E82">
        <v>351.32</v>
      </c>
      <c r="F82" s="2">
        <f t="shared" ref="F82:F87" si="23">E82*1.18</f>
        <v>414.55759999999998</v>
      </c>
      <c r="G82" s="6">
        <v>0.113</v>
      </c>
      <c r="H82" s="2">
        <f t="shared" ref="H82:H83" si="24">G82*$B$3</f>
        <v>42.860900000000001</v>
      </c>
    </row>
    <row r="83" spans="1:8" x14ac:dyDescent="0.25">
      <c r="A83">
        <v>17</v>
      </c>
      <c r="B83" t="s">
        <v>201</v>
      </c>
      <c r="C83" s="4" t="s">
        <v>73</v>
      </c>
      <c r="D83" s="11" t="s">
        <v>74</v>
      </c>
      <c r="E83">
        <v>703.82</v>
      </c>
      <c r="F83" s="2">
        <f t="shared" si="23"/>
        <v>830.50760000000002</v>
      </c>
      <c r="G83" s="6">
        <v>0.17799999999999999</v>
      </c>
      <c r="H83" s="2">
        <f t="shared" si="24"/>
        <v>67.5154</v>
      </c>
    </row>
    <row r="84" spans="1:8" x14ac:dyDescent="0.25">
      <c r="A84">
        <v>17</v>
      </c>
      <c r="B84" t="s">
        <v>201</v>
      </c>
      <c r="C84" s="24" t="s">
        <v>75</v>
      </c>
      <c r="D84" t="s">
        <v>27</v>
      </c>
      <c r="E84">
        <v>557.28</v>
      </c>
      <c r="F84" s="2">
        <f t="shared" si="23"/>
        <v>657.59039999999993</v>
      </c>
      <c r="G84">
        <v>0.17299999999999999</v>
      </c>
      <c r="H84" s="2">
        <f>G84*$B$9</f>
        <v>66.155242156564114</v>
      </c>
    </row>
    <row r="85" spans="1:8" x14ac:dyDescent="0.25">
      <c r="A85">
        <v>17</v>
      </c>
      <c r="B85" t="s">
        <v>201</v>
      </c>
      <c r="C85" s="24" t="s">
        <v>76</v>
      </c>
      <c r="D85" t="s">
        <v>77</v>
      </c>
      <c r="E85">
        <v>891.78</v>
      </c>
      <c r="F85" s="2">
        <f t="shared" si="23"/>
        <v>1052.3003999999999</v>
      </c>
      <c r="G85">
        <v>0.31900000000000001</v>
      </c>
      <c r="H85" s="2">
        <f>G85*$B$9</f>
        <v>121.98567773378009</v>
      </c>
    </row>
    <row r="86" spans="1:8" x14ac:dyDescent="0.25">
      <c r="A86">
        <v>17</v>
      </c>
      <c r="B86" t="s">
        <v>201</v>
      </c>
      <c r="C86" s="24" t="s">
        <v>78</v>
      </c>
      <c r="D86" s="11" t="s">
        <v>27</v>
      </c>
      <c r="E86">
        <v>668.78</v>
      </c>
      <c r="F86" s="2">
        <f t="shared" si="23"/>
        <v>789.16039999999998</v>
      </c>
      <c r="G86">
        <v>0.127</v>
      </c>
      <c r="H86" s="2">
        <f t="shared" ref="H86:H87" si="25">G86*$B$9</f>
        <v>48.564830947304301</v>
      </c>
    </row>
    <row r="87" spans="1:8" x14ac:dyDescent="0.25">
      <c r="A87">
        <v>17</v>
      </c>
      <c r="B87" t="s">
        <v>201</v>
      </c>
      <c r="C87" s="24" t="s">
        <v>79</v>
      </c>
      <c r="D87" s="11" t="s">
        <v>77</v>
      </c>
      <c r="E87">
        <v>0</v>
      </c>
      <c r="F87" s="2">
        <f t="shared" si="23"/>
        <v>0</v>
      </c>
      <c r="G87">
        <v>0.104</v>
      </c>
      <c r="H87" s="2">
        <f t="shared" si="25"/>
        <v>39.769625342674388</v>
      </c>
    </row>
    <row r="88" spans="1:8" s="1" customFormat="1" x14ac:dyDescent="0.25">
      <c r="A88" s="15" t="s">
        <v>228</v>
      </c>
      <c r="D88" s="13"/>
      <c r="G88" s="9">
        <f>SUM(G82:G87)</f>
        <v>1.014</v>
      </c>
      <c r="H88" s="8">
        <f>SUM(H82:H87)</f>
        <v>386.8516761803229</v>
      </c>
    </row>
    <row r="89" spans="1:8" x14ac:dyDescent="0.25">
      <c r="A89">
        <v>18</v>
      </c>
      <c r="B89" t="s">
        <v>202</v>
      </c>
      <c r="C89" s="4" t="s">
        <v>80</v>
      </c>
      <c r="D89" s="11" t="s">
        <v>6</v>
      </c>
      <c r="E89">
        <v>221.88</v>
      </c>
      <c r="F89" s="2">
        <f t="shared" ref="F89:F92" si="26">E89*1.18</f>
        <v>261.8184</v>
      </c>
      <c r="G89" s="6">
        <v>0.155</v>
      </c>
      <c r="H89" s="2">
        <f t="shared" ref="H89:H92" si="27">G89*$B$3</f>
        <v>58.791499999999999</v>
      </c>
    </row>
    <row r="90" spans="1:8" x14ac:dyDescent="0.25">
      <c r="A90">
        <v>18</v>
      </c>
      <c r="B90" s="5" t="s">
        <v>202</v>
      </c>
      <c r="C90" s="4" t="s">
        <v>81</v>
      </c>
      <c r="D90" s="11" t="s">
        <v>6</v>
      </c>
      <c r="E90">
        <v>377.98</v>
      </c>
      <c r="F90" s="2">
        <f t="shared" si="26"/>
        <v>446.01639999999998</v>
      </c>
      <c r="G90" s="6">
        <v>0.23100000000000001</v>
      </c>
      <c r="H90" s="2">
        <f t="shared" si="27"/>
        <v>87.618300000000005</v>
      </c>
    </row>
    <row r="91" spans="1:8" x14ac:dyDescent="0.25">
      <c r="A91">
        <v>18</v>
      </c>
      <c r="B91" s="5" t="s">
        <v>202</v>
      </c>
      <c r="C91" s="4" t="s">
        <v>82</v>
      </c>
      <c r="D91" s="11" t="s">
        <v>6</v>
      </c>
      <c r="E91">
        <v>177.28</v>
      </c>
      <c r="F91" s="2">
        <f t="shared" si="26"/>
        <v>209.19039999999998</v>
      </c>
      <c r="G91" s="6">
        <v>0.155</v>
      </c>
      <c r="H91" s="2">
        <f t="shared" si="27"/>
        <v>58.791499999999999</v>
      </c>
    </row>
    <row r="92" spans="1:8" x14ac:dyDescent="0.25">
      <c r="A92">
        <v>18</v>
      </c>
      <c r="B92" s="5" t="s">
        <v>202</v>
      </c>
      <c r="C92" s="4" t="s">
        <v>83</v>
      </c>
      <c r="D92" s="11" t="s">
        <v>6</v>
      </c>
      <c r="E92">
        <v>600.98</v>
      </c>
      <c r="F92" s="2">
        <f t="shared" si="26"/>
        <v>709.15639999999996</v>
      </c>
      <c r="G92" s="6">
        <v>0.73399999999999999</v>
      </c>
      <c r="H92" s="2">
        <f t="shared" si="27"/>
        <v>278.40620000000001</v>
      </c>
    </row>
    <row r="93" spans="1:8" s="1" customFormat="1" x14ac:dyDescent="0.25">
      <c r="A93" s="15" t="s">
        <v>228</v>
      </c>
      <c r="D93" s="13"/>
      <c r="G93" s="9">
        <f>SUM(G89:G92)</f>
        <v>1.2749999999999999</v>
      </c>
      <c r="H93" s="8">
        <f>SUM(H89:H92)</f>
        <v>483.60750000000002</v>
      </c>
    </row>
    <row r="94" spans="1:8" x14ac:dyDescent="0.25">
      <c r="A94">
        <v>19</v>
      </c>
      <c r="B94" s="5" t="s">
        <v>203</v>
      </c>
      <c r="C94" s="4" t="s">
        <v>84</v>
      </c>
      <c r="D94" s="11" t="s">
        <v>77</v>
      </c>
      <c r="E94">
        <v>333.38</v>
      </c>
      <c r="F94" s="2">
        <f t="shared" ref="F94:F96" si="28">E94*1.18</f>
        <v>393.38839999999999</v>
      </c>
      <c r="G94" s="6">
        <v>0.16400000000000001</v>
      </c>
      <c r="H94" s="2">
        <f t="shared" ref="H94:H96" si="29">G94*$B$3</f>
        <v>62.205200000000005</v>
      </c>
    </row>
    <row r="95" spans="1:8" x14ac:dyDescent="0.25">
      <c r="A95">
        <v>19</v>
      </c>
      <c r="B95" s="5" t="s">
        <v>203</v>
      </c>
      <c r="C95" s="4" t="s">
        <v>85</v>
      </c>
      <c r="D95" s="11" t="s">
        <v>77</v>
      </c>
      <c r="E95">
        <v>444.88</v>
      </c>
      <c r="F95" s="2">
        <f t="shared" si="28"/>
        <v>524.95839999999998</v>
      </c>
      <c r="G95" s="6">
        <v>0.313</v>
      </c>
      <c r="H95" s="2">
        <f t="shared" si="29"/>
        <v>118.7209</v>
      </c>
    </row>
    <row r="96" spans="1:8" x14ac:dyDescent="0.25">
      <c r="A96">
        <v>19</v>
      </c>
      <c r="B96" t="s">
        <v>203</v>
      </c>
      <c r="C96" s="4" t="s">
        <v>86</v>
      </c>
      <c r="D96" s="11" t="s">
        <v>87</v>
      </c>
      <c r="E96">
        <v>1336.88</v>
      </c>
      <c r="F96" s="2">
        <f t="shared" si="28"/>
        <v>1577.5184000000002</v>
      </c>
      <c r="G96" s="6">
        <v>0.42599999999999999</v>
      </c>
      <c r="H96" s="2">
        <f t="shared" si="29"/>
        <v>161.58179999999999</v>
      </c>
    </row>
    <row r="97" spans="1:8" s="1" customFormat="1" x14ac:dyDescent="0.25">
      <c r="A97" s="15" t="s">
        <v>228</v>
      </c>
      <c r="D97" s="13"/>
      <c r="G97" s="9">
        <f>SUM(G94:G96)</f>
        <v>0.90300000000000002</v>
      </c>
      <c r="H97" s="8">
        <f>SUM(H94:H96)</f>
        <v>342.50790000000001</v>
      </c>
    </row>
    <row r="98" spans="1:8" x14ac:dyDescent="0.25">
      <c r="A98">
        <v>20</v>
      </c>
      <c r="B98" t="s">
        <v>204</v>
      </c>
      <c r="C98" s="4" t="s">
        <v>216</v>
      </c>
      <c r="D98" s="11" t="s">
        <v>6</v>
      </c>
      <c r="E98">
        <v>468.82</v>
      </c>
      <c r="F98" s="2">
        <f t="shared" ref="F98:F101" si="30">E98*1.18</f>
        <v>553.20759999999996</v>
      </c>
      <c r="G98" s="6">
        <v>0.30499999999999999</v>
      </c>
      <c r="H98" s="2">
        <f t="shared" ref="H98:H101" si="31">G98*$B$3</f>
        <v>115.6865</v>
      </c>
    </row>
    <row r="99" spans="1:8" x14ac:dyDescent="0.25">
      <c r="A99">
        <v>20</v>
      </c>
      <c r="B99" t="s">
        <v>204</v>
      </c>
      <c r="C99" s="4" t="s">
        <v>217</v>
      </c>
      <c r="D99" s="11" t="s">
        <v>6</v>
      </c>
      <c r="E99">
        <v>586.32000000000005</v>
      </c>
      <c r="F99" s="2">
        <f t="shared" si="30"/>
        <v>691.85760000000005</v>
      </c>
      <c r="G99" s="6">
        <v>0.57599999999999996</v>
      </c>
      <c r="H99" s="2">
        <f t="shared" si="31"/>
        <v>218.4768</v>
      </c>
    </row>
    <row r="100" spans="1:8" x14ac:dyDescent="0.25">
      <c r="A100">
        <v>20</v>
      </c>
      <c r="B100" t="s">
        <v>204</v>
      </c>
      <c r="C100" s="4" t="s">
        <v>81</v>
      </c>
      <c r="D100" s="11" t="s">
        <v>6</v>
      </c>
      <c r="E100">
        <v>377.98</v>
      </c>
      <c r="F100" s="2">
        <f t="shared" si="30"/>
        <v>446.01639999999998</v>
      </c>
      <c r="G100" s="6">
        <v>0.23</v>
      </c>
      <c r="H100" s="2">
        <f t="shared" si="31"/>
        <v>87.239000000000004</v>
      </c>
    </row>
    <row r="101" spans="1:8" x14ac:dyDescent="0.25">
      <c r="A101">
        <v>20</v>
      </c>
      <c r="B101" t="s">
        <v>204</v>
      </c>
      <c r="C101" s="4" t="s">
        <v>88</v>
      </c>
      <c r="D101" s="11" t="s">
        <v>6</v>
      </c>
      <c r="E101">
        <v>444.88</v>
      </c>
      <c r="F101" s="2">
        <f t="shared" si="30"/>
        <v>524.95839999999998</v>
      </c>
      <c r="G101" s="6">
        <v>0.308</v>
      </c>
      <c r="H101" s="2">
        <f t="shared" si="31"/>
        <v>116.8244</v>
      </c>
    </row>
    <row r="102" spans="1:8" s="1" customFormat="1" x14ac:dyDescent="0.25">
      <c r="A102" s="15" t="s">
        <v>228</v>
      </c>
      <c r="D102" s="13"/>
      <c r="G102" s="9">
        <f>SUM(G98:G101)</f>
        <v>1.419</v>
      </c>
      <c r="H102" s="8">
        <f>SUM(H98:H101)</f>
        <v>538.22669999999994</v>
      </c>
    </row>
    <row r="103" spans="1:8" x14ac:dyDescent="0.25">
      <c r="A103">
        <v>21</v>
      </c>
      <c r="B103" s="5" t="s">
        <v>205</v>
      </c>
      <c r="C103" s="4" t="s">
        <v>89</v>
      </c>
      <c r="D103" s="11" t="s">
        <v>90</v>
      </c>
      <c r="E103">
        <v>116.32</v>
      </c>
      <c r="F103" s="2">
        <f t="shared" ref="F103:F118" si="32">E103*1.18</f>
        <v>137.2576</v>
      </c>
      <c r="G103" s="6">
        <v>0.09</v>
      </c>
      <c r="H103" s="2">
        <f t="shared" ref="H103:H116" si="33">G103*$B$3</f>
        <v>34.137</v>
      </c>
    </row>
    <row r="104" spans="1:8" x14ac:dyDescent="0.25">
      <c r="A104">
        <v>21</v>
      </c>
      <c r="B104" s="5" t="s">
        <v>205</v>
      </c>
      <c r="C104" t="s">
        <v>91</v>
      </c>
      <c r="D104" s="11" t="s">
        <v>22</v>
      </c>
      <c r="E104">
        <v>186.82</v>
      </c>
      <c r="F104" s="2">
        <f t="shared" si="32"/>
        <v>220.44759999999999</v>
      </c>
      <c r="H104" s="2" t="s">
        <v>241</v>
      </c>
    </row>
    <row r="105" spans="1:8" x14ac:dyDescent="0.25">
      <c r="A105">
        <v>21</v>
      </c>
      <c r="B105" s="5" t="s">
        <v>205</v>
      </c>
      <c r="C105" s="4" t="s">
        <v>92</v>
      </c>
      <c r="D105" s="11" t="s">
        <v>24</v>
      </c>
      <c r="E105">
        <v>233.82</v>
      </c>
      <c r="F105" s="2">
        <f t="shared" si="32"/>
        <v>275.9076</v>
      </c>
      <c r="G105" s="6">
        <v>8.3000000000000004E-2</v>
      </c>
      <c r="H105" s="2">
        <f t="shared" si="33"/>
        <v>31.481900000000003</v>
      </c>
    </row>
    <row r="106" spans="1:8" x14ac:dyDescent="0.25">
      <c r="A106">
        <v>21</v>
      </c>
      <c r="B106" s="5" t="s">
        <v>205</v>
      </c>
      <c r="C106" s="4" t="s">
        <v>93</v>
      </c>
      <c r="D106" s="11" t="s">
        <v>90</v>
      </c>
      <c r="E106">
        <v>116.32</v>
      </c>
      <c r="F106" s="2">
        <f t="shared" si="32"/>
        <v>137.2576</v>
      </c>
      <c r="G106" s="6">
        <v>6.2E-2</v>
      </c>
      <c r="H106" s="2">
        <f t="shared" si="33"/>
        <v>23.5166</v>
      </c>
    </row>
    <row r="107" spans="1:8" x14ac:dyDescent="0.25">
      <c r="A107">
        <v>21</v>
      </c>
      <c r="B107" s="5" t="s">
        <v>205</v>
      </c>
      <c r="C107" s="4" t="s">
        <v>94</v>
      </c>
      <c r="D107" s="11" t="s">
        <v>2</v>
      </c>
      <c r="E107">
        <v>938.82</v>
      </c>
      <c r="F107" s="2">
        <f t="shared" si="32"/>
        <v>1107.8076000000001</v>
      </c>
      <c r="G107" s="6">
        <v>0.25600000000000001</v>
      </c>
      <c r="H107" s="2">
        <f t="shared" si="33"/>
        <v>97.100800000000007</v>
      </c>
    </row>
    <row r="108" spans="1:8" x14ac:dyDescent="0.25">
      <c r="A108">
        <v>21</v>
      </c>
      <c r="B108" s="5" t="s">
        <v>205</v>
      </c>
      <c r="C108" s="4" t="s">
        <v>95</v>
      </c>
      <c r="D108" s="11" t="s">
        <v>96</v>
      </c>
      <c r="E108">
        <v>468.82</v>
      </c>
      <c r="F108" s="2">
        <f t="shared" si="32"/>
        <v>553.20759999999996</v>
      </c>
      <c r="G108" s="6">
        <v>0.18099999999999999</v>
      </c>
      <c r="H108" s="2">
        <f t="shared" si="33"/>
        <v>68.653300000000002</v>
      </c>
    </row>
    <row r="109" spans="1:8" x14ac:dyDescent="0.25">
      <c r="A109">
        <v>21</v>
      </c>
      <c r="B109" s="5" t="s">
        <v>205</v>
      </c>
      <c r="C109" s="4" t="s">
        <v>97</v>
      </c>
      <c r="D109" s="11" t="s">
        <v>27</v>
      </c>
      <c r="E109">
        <v>939.76</v>
      </c>
      <c r="F109" s="2">
        <f t="shared" si="32"/>
        <v>1108.9168</v>
      </c>
      <c r="G109" s="6">
        <v>0.219</v>
      </c>
      <c r="H109" s="2">
        <f t="shared" si="33"/>
        <v>83.066699999999997</v>
      </c>
    </row>
    <row r="110" spans="1:8" x14ac:dyDescent="0.25">
      <c r="A110">
        <v>21</v>
      </c>
      <c r="B110" s="5" t="s">
        <v>205</v>
      </c>
      <c r="C110" s="4" t="s">
        <v>98</v>
      </c>
      <c r="D110" s="11" t="s">
        <v>27</v>
      </c>
      <c r="E110">
        <v>939.76</v>
      </c>
      <c r="F110" s="2">
        <f t="shared" si="32"/>
        <v>1108.9168</v>
      </c>
      <c r="G110" s="6">
        <v>0.29899999999999999</v>
      </c>
      <c r="H110" s="2">
        <f t="shared" si="33"/>
        <v>113.41070000000001</v>
      </c>
    </row>
    <row r="111" spans="1:8" x14ac:dyDescent="0.25">
      <c r="A111">
        <v>21</v>
      </c>
      <c r="B111" s="5" t="s">
        <v>205</v>
      </c>
      <c r="C111" s="4" t="s">
        <v>99</v>
      </c>
      <c r="D111" s="11" t="s">
        <v>2</v>
      </c>
      <c r="E111">
        <v>458.85</v>
      </c>
      <c r="F111" s="2">
        <f t="shared" si="32"/>
        <v>541.44299999999998</v>
      </c>
      <c r="G111" s="6">
        <v>0.79300000000000004</v>
      </c>
      <c r="H111" s="2">
        <f t="shared" si="33"/>
        <v>300.78490000000005</v>
      </c>
    </row>
    <row r="112" spans="1:8" x14ac:dyDescent="0.25">
      <c r="A112">
        <v>21</v>
      </c>
      <c r="B112" s="5" t="s">
        <v>205</v>
      </c>
      <c r="C112" s="4" t="s">
        <v>100</v>
      </c>
      <c r="D112" s="11" t="s">
        <v>24</v>
      </c>
      <c r="E112">
        <v>182.85</v>
      </c>
      <c r="F112" s="2">
        <f t="shared" si="32"/>
        <v>215.76299999999998</v>
      </c>
      <c r="G112" s="6">
        <v>0.114</v>
      </c>
      <c r="H112" s="2">
        <f t="shared" si="33"/>
        <v>43.240200000000002</v>
      </c>
    </row>
    <row r="113" spans="1:8" x14ac:dyDescent="0.25">
      <c r="A113">
        <v>21</v>
      </c>
      <c r="B113" t="s">
        <v>205</v>
      </c>
      <c r="C113" s="4" t="s">
        <v>101</v>
      </c>
      <c r="D113" s="11" t="s">
        <v>24</v>
      </c>
      <c r="E113">
        <v>266.48</v>
      </c>
      <c r="F113" s="2">
        <f t="shared" si="32"/>
        <v>314.44639999999998</v>
      </c>
      <c r="G113" s="6">
        <v>0.151</v>
      </c>
      <c r="H113" s="2">
        <f t="shared" si="33"/>
        <v>57.274299999999997</v>
      </c>
    </row>
    <row r="114" spans="1:8" x14ac:dyDescent="0.25">
      <c r="A114">
        <v>21</v>
      </c>
      <c r="B114" t="s">
        <v>205</v>
      </c>
      <c r="C114" s="4" t="s">
        <v>102</v>
      </c>
      <c r="D114" s="11" t="s">
        <v>2</v>
      </c>
      <c r="E114">
        <v>110.38</v>
      </c>
      <c r="F114" s="2">
        <f t="shared" si="32"/>
        <v>130.24839999999998</v>
      </c>
      <c r="G114" s="6">
        <v>0.10199999999999999</v>
      </c>
      <c r="H114" s="2">
        <f t="shared" si="33"/>
        <v>38.688600000000001</v>
      </c>
    </row>
    <row r="115" spans="1:8" x14ac:dyDescent="0.25">
      <c r="A115">
        <v>21</v>
      </c>
      <c r="B115" s="5" t="s">
        <v>205</v>
      </c>
      <c r="C115" s="4" t="s">
        <v>102</v>
      </c>
      <c r="D115" s="11" t="s">
        <v>42</v>
      </c>
      <c r="E115">
        <v>110.38</v>
      </c>
      <c r="F115" s="2">
        <f t="shared" si="32"/>
        <v>130.24839999999998</v>
      </c>
      <c r="G115" s="6">
        <v>9.5000000000000001E-2</v>
      </c>
      <c r="H115" s="2">
        <f t="shared" si="33"/>
        <v>36.033500000000004</v>
      </c>
    </row>
    <row r="116" spans="1:8" x14ac:dyDescent="0.25">
      <c r="A116">
        <v>21</v>
      </c>
      <c r="B116" s="5" t="s">
        <v>205</v>
      </c>
      <c r="C116" s="4" t="s">
        <v>103</v>
      </c>
      <c r="D116" s="11" t="s">
        <v>3</v>
      </c>
      <c r="E116">
        <v>1114.78</v>
      </c>
      <c r="F116" s="2">
        <f t="shared" si="32"/>
        <v>1315.4404</v>
      </c>
      <c r="G116" s="6">
        <v>0.109</v>
      </c>
      <c r="H116" s="2">
        <f t="shared" si="33"/>
        <v>41.343699999999998</v>
      </c>
    </row>
    <row r="117" spans="1:8" x14ac:dyDescent="0.25">
      <c r="A117">
        <v>21</v>
      </c>
      <c r="B117" t="s">
        <v>205</v>
      </c>
      <c r="C117" s="24" t="s">
        <v>104</v>
      </c>
      <c r="D117" s="11" t="s">
        <v>3</v>
      </c>
      <c r="E117">
        <v>1114.78</v>
      </c>
      <c r="F117" s="2">
        <f t="shared" si="32"/>
        <v>1315.4404</v>
      </c>
      <c r="G117">
        <v>8.2000000000000003E-2</v>
      </c>
      <c r="H117" s="2">
        <f t="shared" ref="H117:H118" si="34">G117*$B$9</f>
        <v>31.356819981724037</v>
      </c>
    </row>
    <row r="118" spans="1:8" x14ac:dyDescent="0.25">
      <c r="A118">
        <v>21</v>
      </c>
      <c r="B118" t="s">
        <v>205</v>
      </c>
      <c r="C118" s="24" t="s">
        <v>105</v>
      </c>
      <c r="D118" s="11" t="s">
        <v>106</v>
      </c>
      <c r="E118">
        <v>891.78</v>
      </c>
      <c r="F118" s="2">
        <f t="shared" si="32"/>
        <v>1052.3003999999999</v>
      </c>
      <c r="G118">
        <v>0.71899999999999997</v>
      </c>
      <c r="H118" s="2">
        <f t="shared" si="34"/>
        <v>274.94577520560466</v>
      </c>
    </row>
    <row r="119" spans="1:8" s="1" customFormat="1" x14ac:dyDescent="0.25">
      <c r="A119" s="15" t="s">
        <v>228</v>
      </c>
      <c r="D119" s="13"/>
      <c r="G119" s="9">
        <f>SUM(G103:G118)</f>
        <v>3.3549999999999995</v>
      </c>
      <c r="H119" s="8">
        <f>SUM(H103:H118)</f>
        <v>1275.0347951873287</v>
      </c>
    </row>
    <row r="120" spans="1:8" x14ac:dyDescent="0.25">
      <c r="A120">
        <v>22</v>
      </c>
      <c r="B120" s="5" t="s">
        <v>206</v>
      </c>
      <c r="C120" s="4" t="s">
        <v>107</v>
      </c>
      <c r="D120" s="11" t="s">
        <v>6</v>
      </c>
      <c r="E120">
        <v>444.88</v>
      </c>
      <c r="F120" s="2">
        <f t="shared" ref="F120:F122" si="35">E120*1.18</f>
        <v>524.95839999999998</v>
      </c>
      <c r="G120" s="6">
        <v>0.30499999999999999</v>
      </c>
      <c r="H120" s="2">
        <f t="shared" ref="H120:H122" si="36">G120*$B$3</f>
        <v>115.6865</v>
      </c>
    </row>
    <row r="121" spans="1:8" x14ac:dyDescent="0.25">
      <c r="A121">
        <v>22</v>
      </c>
      <c r="B121" t="s">
        <v>206</v>
      </c>
      <c r="C121" s="4" t="s">
        <v>108</v>
      </c>
      <c r="D121" s="11" t="s">
        <v>6</v>
      </c>
      <c r="E121">
        <v>444.88</v>
      </c>
      <c r="F121" s="2">
        <f t="shared" si="35"/>
        <v>524.95839999999998</v>
      </c>
      <c r="G121" s="6">
        <v>0.251</v>
      </c>
      <c r="H121" s="2">
        <f t="shared" si="36"/>
        <v>95.204300000000003</v>
      </c>
    </row>
    <row r="122" spans="1:8" x14ac:dyDescent="0.25">
      <c r="A122">
        <v>22</v>
      </c>
      <c r="B122" t="s">
        <v>206</v>
      </c>
      <c r="C122" s="4" t="s">
        <v>88</v>
      </c>
      <c r="D122" s="11" t="s">
        <v>6</v>
      </c>
      <c r="E122">
        <v>444.88</v>
      </c>
      <c r="F122" s="2">
        <f t="shared" si="35"/>
        <v>524.95839999999998</v>
      </c>
      <c r="G122" s="6">
        <v>0.312</v>
      </c>
      <c r="H122" s="2">
        <f t="shared" si="36"/>
        <v>118.3416</v>
      </c>
    </row>
    <row r="123" spans="1:8" s="1" customFormat="1" x14ac:dyDescent="0.25">
      <c r="A123" s="15" t="s">
        <v>228</v>
      </c>
      <c r="D123" s="13"/>
      <c r="G123" s="9">
        <f>SUM(G120:G122)</f>
        <v>0.8680000000000001</v>
      </c>
      <c r="H123" s="8">
        <f>SUM(H120:H122)</f>
        <v>329.23239999999998</v>
      </c>
    </row>
    <row r="124" spans="1:8" x14ac:dyDescent="0.25">
      <c r="A124">
        <v>23</v>
      </c>
      <c r="B124" s="5" t="s">
        <v>207</v>
      </c>
      <c r="C124" s="4" t="s">
        <v>109</v>
      </c>
      <c r="D124" s="11" t="s">
        <v>27</v>
      </c>
      <c r="E124">
        <v>352.26</v>
      </c>
      <c r="F124" s="2">
        <f t="shared" ref="F124:F133" si="37">E124*1.18</f>
        <v>415.66679999999997</v>
      </c>
      <c r="G124" s="6">
        <v>0.15</v>
      </c>
      <c r="H124" s="2">
        <f t="shared" ref="H124:H129" si="38">G124*$B$3</f>
        <v>56.895000000000003</v>
      </c>
    </row>
    <row r="125" spans="1:8" x14ac:dyDescent="0.25">
      <c r="A125">
        <v>23</v>
      </c>
      <c r="B125" s="5" t="s">
        <v>207</v>
      </c>
      <c r="C125" s="4" t="s">
        <v>110</v>
      </c>
      <c r="D125" s="11" t="s">
        <v>27</v>
      </c>
      <c r="E125">
        <v>234.76</v>
      </c>
      <c r="F125" s="2">
        <f t="shared" si="37"/>
        <v>277.01679999999999</v>
      </c>
      <c r="G125" s="6">
        <v>0.154</v>
      </c>
      <c r="H125" s="2">
        <f t="shared" si="38"/>
        <v>58.412199999999999</v>
      </c>
    </row>
    <row r="126" spans="1:8" x14ac:dyDescent="0.25">
      <c r="A126">
        <v>23</v>
      </c>
      <c r="B126" s="5" t="s">
        <v>207</v>
      </c>
      <c r="C126" s="4" t="s">
        <v>0</v>
      </c>
      <c r="D126" s="11" t="s">
        <v>77</v>
      </c>
      <c r="E126">
        <v>234.76</v>
      </c>
      <c r="F126" s="2">
        <f t="shared" si="37"/>
        <v>277.01679999999999</v>
      </c>
      <c r="G126" s="6">
        <v>0.10299999999999999</v>
      </c>
      <c r="H126" s="2">
        <f t="shared" si="38"/>
        <v>39.067900000000002</v>
      </c>
    </row>
    <row r="127" spans="1:8" x14ac:dyDescent="0.25">
      <c r="A127">
        <v>23</v>
      </c>
      <c r="B127" s="5" t="s">
        <v>207</v>
      </c>
      <c r="C127" s="4" t="s">
        <v>111</v>
      </c>
      <c r="D127" s="11" t="s">
        <v>2</v>
      </c>
      <c r="E127">
        <v>352.26</v>
      </c>
      <c r="F127" s="2">
        <f t="shared" si="37"/>
        <v>415.66679999999997</v>
      </c>
      <c r="G127" s="6">
        <v>0.151</v>
      </c>
      <c r="H127" s="2">
        <f t="shared" si="38"/>
        <v>57.274299999999997</v>
      </c>
    </row>
    <row r="128" spans="1:8" x14ac:dyDescent="0.25">
      <c r="A128">
        <v>23</v>
      </c>
      <c r="B128" t="s">
        <v>207</v>
      </c>
      <c r="C128" s="4" t="s">
        <v>111</v>
      </c>
      <c r="D128" s="11" t="s">
        <v>27</v>
      </c>
      <c r="E128">
        <v>352.26</v>
      </c>
      <c r="F128" s="2">
        <f t="shared" si="37"/>
        <v>415.66679999999997</v>
      </c>
      <c r="G128" s="6">
        <v>0.151</v>
      </c>
      <c r="H128" s="2">
        <f t="shared" si="38"/>
        <v>57.274299999999997</v>
      </c>
    </row>
    <row r="129" spans="1:8" x14ac:dyDescent="0.25">
      <c r="A129">
        <v>23</v>
      </c>
      <c r="B129" t="s">
        <v>207</v>
      </c>
      <c r="C129" s="4" t="s">
        <v>112</v>
      </c>
      <c r="D129" s="11" t="s">
        <v>27</v>
      </c>
      <c r="E129">
        <v>704.76</v>
      </c>
      <c r="F129" s="2">
        <f t="shared" si="37"/>
        <v>831.6167999999999</v>
      </c>
      <c r="G129" s="6">
        <v>0.33400000000000002</v>
      </c>
      <c r="H129" s="2">
        <f t="shared" si="38"/>
        <v>126.68620000000001</v>
      </c>
    </row>
    <row r="130" spans="1:8" x14ac:dyDescent="0.25">
      <c r="A130">
        <v>23</v>
      </c>
      <c r="B130" t="s">
        <v>207</v>
      </c>
      <c r="C130" s="24" t="s">
        <v>113</v>
      </c>
      <c r="D130" t="s">
        <v>114</v>
      </c>
      <c r="E130">
        <v>780.28</v>
      </c>
      <c r="F130" s="2">
        <f t="shared" si="37"/>
        <v>920.73039999999992</v>
      </c>
      <c r="G130">
        <v>0.156</v>
      </c>
      <c r="H130" s="2">
        <f t="shared" ref="H130:H132" si="39">G130*$B$9</f>
        <v>59.654438014011582</v>
      </c>
    </row>
    <row r="131" spans="1:8" x14ac:dyDescent="0.25">
      <c r="A131">
        <v>23</v>
      </c>
      <c r="B131" t="s">
        <v>207</v>
      </c>
      <c r="C131" s="24" t="s">
        <v>13</v>
      </c>
      <c r="D131" t="s">
        <v>14</v>
      </c>
      <c r="E131">
        <v>111.28</v>
      </c>
      <c r="F131" s="2">
        <f t="shared" si="37"/>
        <v>131.31039999999999</v>
      </c>
      <c r="G131">
        <v>0.128</v>
      </c>
      <c r="H131" s="2">
        <f t="shared" si="39"/>
        <v>48.947231190983864</v>
      </c>
    </row>
    <row r="132" spans="1:8" x14ac:dyDescent="0.25">
      <c r="A132">
        <v>23</v>
      </c>
      <c r="B132" t="s">
        <v>207</v>
      </c>
      <c r="C132" s="24" t="s">
        <v>115</v>
      </c>
      <c r="D132" s="11" t="s">
        <v>42</v>
      </c>
      <c r="E132">
        <v>1438.35</v>
      </c>
      <c r="F132" s="2">
        <f t="shared" si="37"/>
        <v>1697.2529999999997</v>
      </c>
      <c r="G132">
        <v>0.45400000000000001</v>
      </c>
      <c r="H132" s="2">
        <f t="shared" si="39"/>
        <v>173.60971063052088</v>
      </c>
    </row>
    <row r="133" spans="1:8" x14ac:dyDescent="0.25">
      <c r="A133">
        <v>23</v>
      </c>
      <c r="B133" t="s">
        <v>207</v>
      </c>
      <c r="C133" t="s">
        <v>116</v>
      </c>
      <c r="D133" s="11" t="s">
        <v>117</v>
      </c>
      <c r="E133">
        <v>178.18</v>
      </c>
      <c r="F133" s="2">
        <f t="shared" si="37"/>
        <v>210.25239999999999</v>
      </c>
      <c r="G133" s="6" t="s">
        <v>241</v>
      </c>
    </row>
    <row r="134" spans="1:8" s="1" customFormat="1" x14ac:dyDescent="0.25">
      <c r="A134" s="15" t="s">
        <v>228</v>
      </c>
      <c r="D134" s="13"/>
      <c r="G134" s="9">
        <f>SUM(G124:G133)</f>
        <v>1.7809999999999999</v>
      </c>
      <c r="H134" s="8">
        <f>SUM(H124:H133)</f>
        <v>677.82127983551641</v>
      </c>
    </row>
    <row r="135" spans="1:8" x14ac:dyDescent="0.25">
      <c r="A135">
        <v>24</v>
      </c>
      <c r="B135" s="5" t="s">
        <v>208</v>
      </c>
      <c r="C135" s="4" t="s">
        <v>118</v>
      </c>
      <c r="D135" s="11" t="s">
        <v>27</v>
      </c>
      <c r="E135">
        <v>139.82</v>
      </c>
      <c r="F135" s="2">
        <f t="shared" ref="F135:F146" si="40">E135*1.18</f>
        <v>164.98759999999999</v>
      </c>
      <c r="G135" s="6">
        <v>0.17799999999999999</v>
      </c>
      <c r="H135" s="2">
        <f t="shared" ref="H135:H144" si="41">G135*$B$3</f>
        <v>67.5154</v>
      </c>
    </row>
    <row r="136" spans="1:8" x14ac:dyDescent="0.25">
      <c r="A136">
        <v>24</v>
      </c>
      <c r="B136" s="5" t="s">
        <v>208</v>
      </c>
      <c r="C136" s="4" t="s">
        <v>119</v>
      </c>
      <c r="D136" s="11" t="s">
        <v>27</v>
      </c>
      <c r="E136">
        <v>1408.82</v>
      </c>
      <c r="F136" s="2">
        <f t="shared" si="40"/>
        <v>1662.4075999999998</v>
      </c>
      <c r="G136" s="6">
        <v>0.72499999999999998</v>
      </c>
      <c r="H136" s="2">
        <f t="shared" si="41"/>
        <v>274.99250000000001</v>
      </c>
    </row>
    <row r="137" spans="1:8" x14ac:dyDescent="0.25">
      <c r="A137">
        <v>24</v>
      </c>
      <c r="B137" s="5" t="s">
        <v>208</v>
      </c>
      <c r="C137" s="4" t="s">
        <v>120</v>
      </c>
      <c r="D137" s="11" t="s">
        <v>121</v>
      </c>
      <c r="E137">
        <v>233.82</v>
      </c>
      <c r="F137" s="2">
        <f t="shared" si="40"/>
        <v>275.9076</v>
      </c>
      <c r="G137" s="6">
        <v>0.99</v>
      </c>
      <c r="H137" s="2">
        <f t="shared" si="41"/>
        <v>375.50700000000001</v>
      </c>
    </row>
    <row r="138" spans="1:8" x14ac:dyDescent="0.25">
      <c r="A138">
        <v>24</v>
      </c>
      <c r="B138" s="5" t="s">
        <v>208</v>
      </c>
      <c r="C138" s="4" t="s">
        <v>122</v>
      </c>
      <c r="D138" s="11" t="s">
        <v>27</v>
      </c>
      <c r="E138">
        <v>228.85</v>
      </c>
      <c r="F138" s="2">
        <f t="shared" si="40"/>
        <v>270.04300000000001</v>
      </c>
      <c r="G138" s="6">
        <v>0.22800000000000001</v>
      </c>
      <c r="H138" s="2">
        <f t="shared" si="41"/>
        <v>86.480400000000003</v>
      </c>
    </row>
    <row r="139" spans="1:8" x14ac:dyDescent="0.25">
      <c r="A139">
        <v>24</v>
      </c>
      <c r="B139" s="5" t="s">
        <v>208</v>
      </c>
      <c r="C139" s="4" t="s">
        <v>123</v>
      </c>
      <c r="D139" s="11" t="s">
        <v>124</v>
      </c>
      <c r="E139">
        <v>333.38</v>
      </c>
      <c r="F139" s="2">
        <f t="shared" si="40"/>
        <v>393.38839999999999</v>
      </c>
      <c r="G139" s="6">
        <v>0.377</v>
      </c>
      <c r="H139" s="2">
        <f t="shared" si="41"/>
        <v>142.99610000000001</v>
      </c>
    </row>
    <row r="140" spans="1:8" x14ac:dyDescent="0.25">
      <c r="A140">
        <v>24</v>
      </c>
      <c r="B140" s="5" t="s">
        <v>208</v>
      </c>
      <c r="C140" s="4" t="s">
        <v>125</v>
      </c>
      <c r="D140" s="11" t="s">
        <v>27</v>
      </c>
      <c r="E140">
        <v>333.38</v>
      </c>
      <c r="F140" s="2">
        <f t="shared" si="40"/>
        <v>393.38839999999999</v>
      </c>
      <c r="G140" s="6">
        <v>0.16600000000000001</v>
      </c>
      <c r="H140" s="2">
        <f t="shared" si="41"/>
        <v>62.963800000000006</v>
      </c>
    </row>
    <row r="141" spans="1:8" x14ac:dyDescent="0.25">
      <c r="A141">
        <v>24</v>
      </c>
      <c r="B141" s="5" t="s">
        <v>208</v>
      </c>
      <c r="C141" s="4" t="s">
        <v>126</v>
      </c>
      <c r="D141" s="11" t="s">
        <v>27</v>
      </c>
      <c r="E141">
        <v>333.38</v>
      </c>
      <c r="F141" s="2">
        <f t="shared" si="40"/>
        <v>393.38839999999999</v>
      </c>
      <c r="G141" s="6">
        <v>0.255</v>
      </c>
      <c r="H141" s="2">
        <f t="shared" si="41"/>
        <v>96.721500000000006</v>
      </c>
    </row>
    <row r="142" spans="1:8" x14ac:dyDescent="0.25">
      <c r="A142">
        <v>24</v>
      </c>
      <c r="B142" s="5" t="s">
        <v>208</v>
      </c>
      <c r="C142" s="4" t="s">
        <v>127</v>
      </c>
      <c r="D142" s="11" t="s">
        <v>6</v>
      </c>
      <c r="E142">
        <v>444.88</v>
      </c>
      <c r="F142" s="2">
        <f t="shared" si="40"/>
        <v>524.95839999999998</v>
      </c>
      <c r="G142" s="6">
        <v>0.20799999999999999</v>
      </c>
      <c r="H142" s="2">
        <f t="shared" si="41"/>
        <v>78.894400000000005</v>
      </c>
    </row>
    <row r="143" spans="1:8" x14ac:dyDescent="0.25">
      <c r="A143">
        <v>24</v>
      </c>
      <c r="B143" s="5" t="s">
        <v>208</v>
      </c>
      <c r="C143" s="4" t="s">
        <v>128</v>
      </c>
      <c r="D143" s="11" t="s">
        <v>27</v>
      </c>
      <c r="E143">
        <v>333.38</v>
      </c>
      <c r="F143" s="2">
        <f t="shared" si="40"/>
        <v>393.38839999999999</v>
      </c>
      <c r="G143" s="6">
        <v>0.13600000000000001</v>
      </c>
      <c r="H143" s="2">
        <f t="shared" si="41"/>
        <v>51.584800000000008</v>
      </c>
    </row>
    <row r="144" spans="1:8" x14ac:dyDescent="0.25">
      <c r="A144">
        <v>24</v>
      </c>
      <c r="B144" s="5" t="s">
        <v>208</v>
      </c>
      <c r="C144" s="4" t="s">
        <v>129</v>
      </c>
      <c r="D144" s="11" t="s">
        <v>27</v>
      </c>
      <c r="E144">
        <v>221.88</v>
      </c>
      <c r="F144" s="2">
        <f t="shared" si="40"/>
        <v>261.8184</v>
      </c>
      <c r="G144" s="6">
        <v>0.19800000000000001</v>
      </c>
      <c r="H144" s="2">
        <f t="shared" si="41"/>
        <v>75.101400000000012</v>
      </c>
    </row>
    <row r="145" spans="1:8" x14ac:dyDescent="0.25">
      <c r="A145">
        <v>24</v>
      </c>
      <c r="B145" t="s">
        <v>208</v>
      </c>
      <c r="C145" t="s">
        <v>130</v>
      </c>
      <c r="D145" s="11" t="s">
        <v>27</v>
      </c>
      <c r="E145">
        <v>177.28</v>
      </c>
      <c r="F145" s="2">
        <f t="shared" si="40"/>
        <v>209.19039999999998</v>
      </c>
      <c r="H145" s="2" t="s">
        <v>241</v>
      </c>
    </row>
    <row r="146" spans="1:8" x14ac:dyDescent="0.25">
      <c r="A146">
        <v>24</v>
      </c>
      <c r="B146" s="5" t="s">
        <v>208</v>
      </c>
      <c r="C146" s="4" t="s">
        <v>131</v>
      </c>
      <c r="D146" s="11" t="s">
        <v>6</v>
      </c>
      <c r="E146">
        <v>333.38</v>
      </c>
      <c r="F146" s="2">
        <f t="shared" si="40"/>
        <v>393.38839999999999</v>
      </c>
      <c r="G146" s="6">
        <v>0.17199999999999999</v>
      </c>
      <c r="H146" s="2">
        <f>G146*$B$3</f>
        <v>65.239599999999996</v>
      </c>
    </row>
    <row r="147" spans="1:8" s="1" customFormat="1" x14ac:dyDescent="0.25">
      <c r="A147" s="15" t="s">
        <v>228</v>
      </c>
      <c r="D147" s="13"/>
      <c r="G147" s="9">
        <f>SUM(G135:G146)</f>
        <v>3.6330000000000005</v>
      </c>
      <c r="H147" s="8">
        <f>SUM(H135:H146)</f>
        <v>1377.9969000000001</v>
      </c>
    </row>
    <row r="148" spans="1:8" x14ac:dyDescent="0.25">
      <c r="A148">
        <v>25</v>
      </c>
      <c r="B148" s="5" t="s">
        <v>209</v>
      </c>
      <c r="C148" s="4" t="s">
        <v>0</v>
      </c>
      <c r="D148" s="11" t="s">
        <v>42</v>
      </c>
      <c r="E148">
        <v>234.76</v>
      </c>
      <c r="F148" s="2">
        <f>E148*1.18</f>
        <v>277.01679999999999</v>
      </c>
      <c r="G148" s="6">
        <v>0.111</v>
      </c>
      <c r="H148" s="2">
        <f>G148*$B$3</f>
        <v>42.1023</v>
      </c>
    </row>
    <row r="149" spans="1:8" s="1" customFormat="1" x14ac:dyDescent="0.25">
      <c r="A149" s="15" t="s">
        <v>228</v>
      </c>
      <c r="D149" s="13"/>
      <c r="G149" s="9">
        <f>SUM(G148)</f>
        <v>0.111</v>
      </c>
      <c r="H149" s="8">
        <f>SUM(H148)</f>
        <v>42.1023</v>
      </c>
    </row>
    <row r="150" spans="1:8" x14ac:dyDescent="0.25">
      <c r="A150">
        <v>26</v>
      </c>
      <c r="B150" s="5" t="s">
        <v>210</v>
      </c>
      <c r="C150" s="4" t="s">
        <v>132</v>
      </c>
      <c r="D150" s="11" t="s">
        <v>133</v>
      </c>
      <c r="E150">
        <v>228.85</v>
      </c>
      <c r="F150" s="2">
        <f>E150*1.18</f>
        <v>270.04300000000001</v>
      </c>
      <c r="G150" s="6">
        <v>0.106</v>
      </c>
      <c r="H150" s="2">
        <f>G150*$B$3</f>
        <v>40.205800000000004</v>
      </c>
    </row>
    <row r="151" spans="1:8" s="1" customFormat="1" x14ac:dyDescent="0.25">
      <c r="A151" s="15" t="s">
        <v>228</v>
      </c>
      <c r="D151" s="13"/>
      <c r="G151" s="9">
        <f>SUM(G150)</f>
        <v>0.106</v>
      </c>
      <c r="H151" s="8">
        <f>SUM(H150)</f>
        <v>40.205800000000004</v>
      </c>
    </row>
    <row r="152" spans="1:8" x14ac:dyDescent="0.25">
      <c r="A152">
        <v>27</v>
      </c>
      <c r="B152" t="s">
        <v>211</v>
      </c>
      <c r="C152" s="4" t="s">
        <v>134</v>
      </c>
      <c r="D152" s="11" t="s">
        <v>27</v>
      </c>
      <c r="E152">
        <v>333.38</v>
      </c>
      <c r="F152" s="2">
        <f t="shared" ref="F152:F158" si="42">E152*1.18</f>
        <v>393.38839999999999</v>
      </c>
      <c r="G152" s="6">
        <v>0.186</v>
      </c>
      <c r="H152" s="2">
        <f t="shared" ref="H152:H158" si="43">G152*$B$3</f>
        <v>70.549800000000005</v>
      </c>
    </row>
    <row r="153" spans="1:8" x14ac:dyDescent="0.25">
      <c r="A153">
        <v>27</v>
      </c>
      <c r="B153" t="s">
        <v>211</v>
      </c>
      <c r="C153" s="4" t="s">
        <v>135</v>
      </c>
      <c r="D153" s="11" t="s">
        <v>27</v>
      </c>
      <c r="E153">
        <v>890.88</v>
      </c>
      <c r="F153" s="2">
        <f t="shared" si="42"/>
        <v>1051.2384</v>
      </c>
      <c r="G153" s="6">
        <v>0.36199999999999999</v>
      </c>
      <c r="H153" s="2">
        <f t="shared" si="43"/>
        <v>137.3066</v>
      </c>
    </row>
    <row r="154" spans="1:8" x14ac:dyDescent="0.25">
      <c r="A154">
        <v>27</v>
      </c>
      <c r="B154" t="s">
        <v>211</v>
      </c>
      <c r="C154" s="4" t="s">
        <v>136</v>
      </c>
      <c r="D154" s="11" t="s">
        <v>137</v>
      </c>
      <c r="E154">
        <v>801.68</v>
      </c>
      <c r="F154" s="2">
        <f t="shared" si="42"/>
        <v>945.98239999999987</v>
      </c>
      <c r="G154" s="6">
        <v>0.65900000000000003</v>
      </c>
      <c r="H154" s="2">
        <f t="shared" si="43"/>
        <v>249.95870000000002</v>
      </c>
    </row>
    <row r="155" spans="1:8" x14ac:dyDescent="0.25">
      <c r="A155">
        <v>27</v>
      </c>
      <c r="B155" s="5" t="s">
        <v>211</v>
      </c>
      <c r="C155" s="4" t="s">
        <v>138</v>
      </c>
      <c r="D155" s="11" t="s">
        <v>137</v>
      </c>
      <c r="E155">
        <v>667.88</v>
      </c>
      <c r="F155" s="2">
        <f t="shared" si="42"/>
        <v>788.09839999999997</v>
      </c>
      <c r="G155" s="6">
        <v>0.59699999999999998</v>
      </c>
      <c r="H155" s="2">
        <f t="shared" si="43"/>
        <v>226.44210000000001</v>
      </c>
    </row>
    <row r="156" spans="1:8" x14ac:dyDescent="0.25">
      <c r="A156">
        <v>27</v>
      </c>
      <c r="B156" s="5" t="s">
        <v>211</v>
      </c>
      <c r="C156" s="4" t="s">
        <v>82</v>
      </c>
      <c r="D156" s="11" t="s">
        <v>27</v>
      </c>
      <c r="E156">
        <v>177.28</v>
      </c>
      <c r="F156" s="2">
        <f t="shared" si="42"/>
        <v>209.19039999999998</v>
      </c>
      <c r="G156" s="6">
        <v>0.13500000000000001</v>
      </c>
      <c r="H156" s="2">
        <f t="shared" si="43"/>
        <v>51.205500000000008</v>
      </c>
    </row>
    <row r="157" spans="1:8" x14ac:dyDescent="0.25">
      <c r="A157">
        <v>27</v>
      </c>
      <c r="B157" s="5" t="s">
        <v>211</v>
      </c>
      <c r="C157" s="4" t="s">
        <v>139</v>
      </c>
      <c r="D157" s="11" t="s">
        <v>27</v>
      </c>
      <c r="E157">
        <v>333.38</v>
      </c>
      <c r="F157" s="2">
        <f t="shared" si="42"/>
        <v>393.38839999999999</v>
      </c>
      <c r="G157" s="6">
        <v>0.23400000000000001</v>
      </c>
      <c r="H157" s="2">
        <f t="shared" si="43"/>
        <v>88.756200000000007</v>
      </c>
    </row>
    <row r="158" spans="1:8" x14ac:dyDescent="0.25">
      <c r="A158">
        <v>27</v>
      </c>
      <c r="B158" t="s">
        <v>211</v>
      </c>
      <c r="C158" s="4" t="s">
        <v>41</v>
      </c>
      <c r="D158" s="11" t="s">
        <v>27</v>
      </c>
      <c r="E158">
        <v>333.38</v>
      </c>
      <c r="F158" s="2">
        <f t="shared" si="42"/>
        <v>393.38839999999999</v>
      </c>
      <c r="G158" s="6">
        <v>0.19800000000000001</v>
      </c>
      <c r="H158" s="2">
        <f t="shared" si="43"/>
        <v>75.101400000000012</v>
      </c>
    </row>
    <row r="159" spans="1:8" s="1" customFormat="1" x14ac:dyDescent="0.25">
      <c r="A159" s="15" t="s">
        <v>228</v>
      </c>
      <c r="D159" s="13"/>
      <c r="G159" s="9">
        <f>SUM(G152:G158)</f>
        <v>2.371</v>
      </c>
      <c r="H159" s="8">
        <f>SUM(H152:H158)</f>
        <v>899.32030000000009</v>
      </c>
    </row>
    <row r="160" spans="1:8" x14ac:dyDescent="0.25">
      <c r="A160">
        <v>28</v>
      </c>
      <c r="B160" t="s">
        <v>212</v>
      </c>
      <c r="C160" s="4" t="s">
        <v>44</v>
      </c>
      <c r="D160" s="11" t="s">
        <v>42</v>
      </c>
      <c r="E160">
        <v>333.38</v>
      </c>
      <c r="F160" s="2">
        <f>E160*1.18</f>
        <v>393.38839999999999</v>
      </c>
      <c r="G160" s="6">
        <v>0.22500000000000001</v>
      </c>
      <c r="H160" s="2">
        <f>G160*$B$3</f>
        <v>85.342500000000001</v>
      </c>
    </row>
    <row r="161" spans="1:9" s="1" customFormat="1" x14ac:dyDescent="0.25">
      <c r="A161" s="15" t="s">
        <v>228</v>
      </c>
      <c r="D161" s="13"/>
      <c r="G161" s="9">
        <f>SUM(G160)</f>
        <v>0.22500000000000001</v>
      </c>
      <c r="H161" s="8">
        <f>SUM(H160)</f>
        <v>85.342500000000001</v>
      </c>
    </row>
    <row r="162" spans="1:9" x14ac:dyDescent="0.25">
      <c r="A162">
        <v>29</v>
      </c>
      <c r="B162" t="s">
        <v>213</v>
      </c>
      <c r="C162" s="21" t="s">
        <v>140</v>
      </c>
      <c r="D162" t="s">
        <v>77</v>
      </c>
      <c r="E162">
        <v>801.68</v>
      </c>
      <c r="F162" s="2">
        <f t="shared" ref="F162:F164" si="44">E162*1.18</f>
        <v>945.98239999999987</v>
      </c>
      <c r="G162">
        <v>0.22600000000000001</v>
      </c>
      <c r="H162" s="2">
        <f t="shared" ref="H162:H164" si="45">$B$6*G162</f>
        <v>89.362350780532594</v>
      </c>
    </row>
    <row r="163" spans="1:9" x14ac:dyDescent="0.25">
      <c r="A163">
        <v>29</v>
      </c>
      <c r="B163" t="s">
        <v>213</v>
      </c>
      <c r="C163" s="21" t="s">
        <v>141</v>
      </c>
      <c r="D163" t="s">
        <v>77</v>
      </c>
      <c r="E163">
        <v>500.64</v>
      </c>
      <c r="F163" s="2">
        <f t="shared" si="44"/>
        <v>590.75519999999995</v>
      </c>
      <c r="G163">
        <v>0.188</v>
      </c>
      <c r="H163" s="2">
        <f t="shared" si="45"/>
        <v>74.336822773186398</v>
      </c>
    </row>
    <row r="164" spans="1:9" x14ac:dyDescent="0.25">
      <c r="A164">
        <v>29</v>
      </c>
      <c r="B164" t="s">
        <v>213</v>
      </c>
      <c r="C164" s="21" t="s">
        <v>142</v>
      </c>
      <c r="D164" t="s">
        <v>77</v>
      </c>
      <c r="E164">
        <v>221.88</v>
      </c>
      <c r="F164" s="2">
        <f t="shared" si="44"/>
        <v>261.8184</v>
      </c>
      <c r="G164">
        <v>0.114</v>
      </c>
      <c r="H164" s="2">
        <f t="shared" si="45"/>
        <v>45.076584022038567</v>
      </c>
    </row>
    <row r="165" spans="1:9" s="1" customFormat="1" x14ac:dyDescent="0.25">
      <c r="A165" s="15" t="s">
        <v>228</v>
      </c>
      <c r="D165" s="13"/>
      <c r="G165" s="9">
        <f>SUM(G162:G164)</f>
        <v>0.52800000000000002</v>
      </c>
      <c r="H165" s="8">
        <f>SUM(H162:H164)</f>
        <v>208.77575757575755</v>
      </c>
    </row>
    <row r="166" spans="1:9" x14ac:dyDescent="0.25">
      <c r="A166">
        <v>30</v>
      </c>
      <c r="B166" s="5" t="s">
        <v>214</v>
      </c>
      <c r="C166" s="4" t="s">
        <v>143</v>
      </c>
      <c r="D166" s="11" t="s">
        <v>144</v>
      </c>
      <c r="E166">
        <v>1337.78</v>
      </c>
      <c r="F166" s="2">
        <f t="shared" ref="F166:F196" si="46">E166*1.18</f>
        <v>1578.5803999999998</v>
      </c>
      <c r="G166" s="6">
        <v>0.51900000000000002</v>
      </c>
      <c r="H166" s="2">
        <f t="shared" ref="H166:H167" si="47">G166*$B$3</f>
        <v>196.85670000000002</v>
      </c>
    </row>
    <row r="167" spans="1:9" x14ac:dyDescent="0.25">
      <c r="A167">
        <v>30</v>
      </c>
      <c r="B167" s="5" t="s">
        <v>214</v>
      </c>
      <c r="C167" s="4" t="s">
        <v>143</v>
      </c>
      <c r="D167" s="11" t="s">
        <v>145</v>
      </c>
      <c r="E167">
        <v>1337.78</v>
      </c>
      <c r="F167" s="2">
        <f t="shared" si="46"/>
        <v>1578.5803999999998</v>
      </c>
      <c r="G167" s="6">
        <v>0.57499999999999996</v>
      </c>
      <c r="H167" s="2">
        <f t="shared" si="47"/>
        <v>218.0975</v>
      </c>
    </row>
    <row r="168" spans="1:9" x14ac:dyDescent="0.25">
      <c r="A168">
        <v>30</v>
      </c>
      <c r="B168" t="s">
        <v>214</v>
      </c>
      <c r="C168" s="21" t="s">
        <v>146</v>
      </c>
      <c r="D168" s="11" t="s">
        <v>147</v>
      </c>
      <c r="E168">
        <v>668.78</v>
      </c>
      <c r="F168" s="2">
        <f t="shared" si="46"/>
        <v>789.16039999999998</v>
      </c>
      <c r="G168" s="6">
        <v>0.60499999999999998</v>
      </c>
      <c r="H168" s="2">
        <f>$B$6*G168</f>
        <v>239.2222222222222</v>
      </c>
    </row>
    <row r="169" spans="1:9" x14ac:dyDescent="0.25">
      <c r="A169">
        <v>30</v>
      </c>
      <c r="B169" t="s">
        <v>214</v>
      </c>
      <c r="C169" t="s">
        <v>148</v>
      </c>
      <c r="D169" s="11" t="s">
        <v>114</v>
      </c>
      <c r="E169">
        <v>668.78</v>
      </c>
      <c r="F169" s="2">
        <f t="shared" si="46"/>
        <v>789.16039999999998</v>
      </c>
      <c r="G169" s="6" t="s">
        <v>241</v>
      </c>
      <c r="H169" s="2" t="s">
        <v>241</v>
      </c>
    </row>
    <row r="170" spans="1:9" x14ac:dyDescent="0.25">
      <c r="A170">
        <v>30</v>
      </c>
      <c r="B170" t="s">
        <v>214</v>
      </c>
      <c r="C170" s="21" t="s">
        <v>149</v>
      </c>
      <c r="D170" s="11" t="s">
        <v>77</v>
      </c>
      <c r="E170">
        <v>557.28</v>
      </c>
      <c r="F170" s="2">
        <f t="shared" si="46"/>
        <v>657.59039999999993</v>
      </c>
      <c r="G170" s="6">
        <v>0.43</v>
      </c>
      <c r="H170" s="2">
        <f>$B$6*G170</f>
        <v>170.02571166207528</v>
      </c>
    </row>
    <row r="171" spans="1:9" x14ac:dyDescent="0.25">
      <c r="A171">
        <v>30</v>
      </c>
      <c r="B171" t="s">
        <v>214</v>
      </c>
      <c r="C171" s="24" t="s">
        <v>150</v>
      </c>
      <c r="D171" s="11" t="s">
        <v>151</v>
      </c>
      <c r="E171">
        <v>1215.3499999999999</v>
      </c>
      <c r="F171" s="2">
        <f t="shared" si="46"/>
        <v>1434.1129999999998</v>
      </c>
      <c r="G171">
        <v>0.42799999999999999</v>
      </c>
      <c r="H171" s="2">
        <f t="shared" ref="H171:H172" si="48">G171*$B$9</f>
        <v>163.66730429485227</v>
      </c>
    </row>
    <row r="172" spans="1:9" x14ac:dyDescent="0.25">
      <c r="A172">
        <v>30</v>
      </c>
      <c r="B172" t="s">
        <v>214</v>
      </c>
      <c r="C172" s="24" t="s">
        <v>152</v>
      </c>
      <c r="D172" s="11" t="s">
        <v>3</v>
      </c>
      <c r="E172">
        <v>1112.77</v>
      </c>
      <c r="F172" s="2">
        <f t="shared" si="46"/>
        <v>1313.0685999999998</v>
      </c>
      <c r="G172">
        <v>0.90400000000000003</v>
      </c>
      <c r="H172" s="2">
        <f t="shared" si="48"/>
        <v>345.68982028632354</v>
      </c>
    </row>
    <row r="173" spans="1:9" x14ac:dyDescent="0.25">
      <c r="A173">
        <v>30</v>
      </c>
      <c r="B173" t="s">
        <v>214</v>
      </c>
      <c r="C173" s="21" t="s">
        <v>153</v>
      </c>
      <c r="D173" t="s">
        <v>154</v>
      </c>
      <c r="E173">
        <v>3233.28</v>
      </c>
      <c r="F173" s="2">
        <f t="shared" si="46"/>
        <v>3815.2703999999999</v>
      </c>
      <c r="G173">
        <v>0.54200000000000004</v>
      </c>
      <c r="H173" s="2">
        <f t="shared" ref="H173" si="49">$B$6*G173</f>
        <v>214.31147842056933</v>
      </c>
    </row>
    <row r="174" spans="1:9" x14ac:dyDescent="0.25">
      <c r="A174">
        <v>30</v>
      </c>
      <c r="B174" t="s">
        <v>214</v>
      </c>
      <c r="C174" s="4" t="s">
        <v>155</v>
      </c>
      <c r="D174" t="s">
        <v>156</v>
      </c>
      <c r="E174">
        <v>668.78</v>
      </c>
      <c r="F174" s="2">
        <f t="shared" si="46"/>
        <v>789.16039999999998</v>
      </c>
      <c r="G174">
        <v>0.191</v>
      </c>
      <c r="H174" s="2">
        <f>G174*$B$3</f>
        <v>72.446300000000008</v>
      </c>
      <c r="I174" t="s">
        <v>223</v>
      </c>
    </row>
    <row r="175" spans="1:9" x14ac:dyDescent="0.25">
      <c r="A175">
        <v>30</v>
      </c>
      <c r="B175" t="s">
        <v>214</v>
      </c>
      <c r="C175" s="21" t="s">
        <v>157</v>
      </c>
      <c r="D175" t="s">
        <v>6</v>
      </c>
      <c r="E175">
        <v>891.78</v>
      </c>
      <c r="F175" s="2">
        <f t="shared" si="46"/>
        <v>1052.3003999999999</v>
      </c>
      <c r="G175">
        <v>0.34</v>
      </c>
      <c r="H175" s="2">
        <f t="shared" ref="H175:H183" si="50">$B$6*G175</f>
        <v>134.43893480257117</v>
      </c>
    </row>
    <row r="176" spans="1:9" x14ac:dyDescent="0.25">
      <c r="A176">
        <v>30</v>
      </c>
      <c r="B176" t="s">
        <v>214</v>
      </c>
      <c r="C176" s="21" t="s">
        <v>158</v>
      </c>
      <c r="D176" t="s">
        <v>32</v>
      </c>
      <c r="E176">
        <v>155.88</v>
      </c>
      <c r="F176" s="2">
        <f t="shared" si="46"/>
        <v>183.93839999999997</v>
      </c>
      <c r="G176">
        <v>6.9000000000000006E-2</v>
      </c>
      <c r="H176" s="2">
        <f t="shared" si="50"/>
        <v>27.283195592286503</v>
      </c>
    </row>
    <row r="177" spans="1:10" x14ac:dyDescent="0.25">
      <c r="A177">
        <v>30</v>
      </c>
      <c r="B177" t="s">
        <v>214</v>
      </c>
      <c r="C177" s="21" t="s">
        <v>159</v>
      </c>
      <c r="D177" t="s">
        <v>32</v>
      </c>
      <c r="E177">
        <v>222.78</v>
      </c>
      <c r="F177" s="2">
        <f t="shared" si="46"/>
        <v>262.88040000000001</v>
      </c>
      <c r="G177">
        <v>0.08</v>
      </c>
      <c r="H177" s="2">
        <f t="shared" si="50"/>
        <v>31.63269054178145</v>
      </c>
    </row>
    <row r="178" spans="1:10" x14ac:dyDescent="0.25">
      <c r="A178">
        <v>30</v>
      </c>
      <c r="B178" t="s">
        <v>214</v>
      </c>
      <c r="C178" s="21" t="s">
        <v>160</v>
      </c>
      <c r="D178" t="s">
        <v>32</v>
      </c>
      <c r="E178">
        <v>780.28</v>
      </c>
      <c r="F178" s="2">
        <f t="shared" si="46"/>
        <v>920.73039999999992</v>
      </c>
      <c r="G178">
        <v>0.72299999999999998</v>
      </c>
      <c r="H178" s="2">
        <f t="shared" si="50"/>
        <v>285.88044077134981</v>
      </c>
    </row>
    <row r="179" spans="1:10" x14ac:dyDescent="0.25">
      <c r="A179">
        <v>30</v>
      </c>
      <c r="B179" t="s">
        <v>214</v>
      </c>
      <c r="C179" s="21" t="s">
        <v>161</v>
      </c>
      <c r="D179" t="s">
        <v>32</v>
      </c>
      <c r="E179">
        <v>133.58000000000001</v>
      </c>
      <c r="F179" s="2">
        <f t="shared" si="46"/>
        <v>157.62440000000001</v>
      </c>
      <c r="G179">
        <v>0.05</v>
      </c>
      <c r="H179" s="2">
        <f t="shared" si="50"/>
        <v>19.770431588613405</v>
      </c>
    </row>
    <row r="180" spans="1:10" x14ac:dyDescent="0.25">
      <c r="A180">
        <v>30</v>
      </c>
      <c r="B180" t="s">
        <v>214</v>
      </c>
      <c r="C180" s="21" t="s">
        <v>162</v>
      </c>
      <c r="D180" t="s">
        <v>163</v>
      </c>
      <c r="E180">
        <v>1337.78</v>
      </c>
      <c r="F180" s="2">
        <f t="shared" si="46"/>
        <v>1578.5803999999998</v>
      </c>
      <c r="G180">
        <v>0.78700000000000003</v>
      </c>
      <c r="H180" s="2">
        <f t="shared" si="50"/>
        <v>311.18659320477502</v>
      </c>
    </row>
    <row r="181" spans="1:10" x14ac:dyDescent="0.25">
      <c r="A181">
        <v>30</v>
      </c>
      <c r="B181" t="s">
        <v>214</v>
      </c>
      <c r="C181" s="21" t="s">
        <v>164</v>
      </c>
      <c r="D181" t="s">
        <v>77</v>
      </c>
      <c r="E181">
        <v>780.28</v>
      </c>
      <c r="F181" s="2">
        <f t="shared" si="46"/>
        <v>920.73039999999992</v>
      </c>
      <c r="G181">
        <v>0.309</v>
      </c>
      <c r="H181" s="2">
        <f t="shared" si="50"/>
        <v>122.18126721763085</v>
      </c>
    </row>
    <row r="182" spans="1:10" x14ac:dyDescent="0.25">
      <c r="A182">
        <v>30</v>
      </c>
      <c r="B182" t="s">
        <v>214</v>
      </c>
      <c r="C182" s="21" t="s">
        <v>165</v>
      </c>
      <c r="D182" t="s">
        <v>151</v>
      </c>
      <c r="E182">
        <v>3790.78</v>
      </c>
      <c r="F182" s="2">
        <f t="shared" si="46"/>
        <v>4473.1203999999998</v>
      </c>
      <c r="G182">
        <v>1.2689999999999999</v>
      </c>
      <c r="H182" s="2">
        <f t="shared" si="50"/>
        <v>501.77355371900819</v>
      </c>
    </row>
    <row r="183" spans="1:10" x14ac:dyDescent="0.25">
      <c r="A183">
        <v>30</v>
      </c>
      <c r="B183" t="s">
        <v>214</v>
      </c>
      <c r="C183" s="21" t="s">
        <v>166</v>
      </c>
      <c r="D183" t="s">
        <v>27</v>
      </c>
      <c r="E183">
        <v>3790.78</v>
      </c>
      <c r="F183" s="2">
        <f t="shared" si="46"/>
        <v>4473.1203999999998</v>
      </c>
      <c r="G183">
        <v>1.1930000000000001</v>
      </c>
      <c r="H183" s="2">
        <f t="shared" si="50"/>
        <v>471.72249770431586</v>
      </c>
    </row>
    <row r="184" spans="1:10" x14ac:dyDescent="0.25">
      <c r="A184">
        <v>30</v>
      </c>
      <c r="B184" t="s">
        <v>214</v>
      </c>
      <c r="C184" s="24" t="s">
        <v>167</v>
      </c>
      <c r="D184" s="11" t="s">
        <v>3</v>
      </c>
      <c r="E184">
        <v>222.78</v>
      </c>
      <c r="F184" s="2">
        <f t="shared" si="46"/>
        <v>262.88040000000001</v>
      </c>
      <c r="G184">
        <v>0.03</v>
      </c>
      <c r="H184" s="2">
        <f t="shared" ref="H184:H196" si="51">G184*$B$9</f>
        <v>11.472007310386841</v>
      </c>
    </row>
    <row r="185" spans="1:10" x14ac:dyDescent="0.25">
      <c r="A185">
        <v>30</v>
      </c>
      <c r="B185" t="s">
        <v>214</v>
      </c>
      <c r="C185" s="24" t="s">
        <v>168</v>
      </c>
      <c r="D185" s="11" t="s">
        <v>3</v>
      </c>
      <c r="E185">
        <v>222.78</v>
      </c>
      <c r="F185" s="2">
        <f t="shared" si="46"/>
        <v>262.88040000000001</v>
      </c>
      <c r="G185">
        <v>1.2E-2</v>
      </c>
      <c r="H185" s="2">
        <f t="shared" si="51"/>
        <v>4.588802924154737</v>
      </c>
    </row>
    <row r="186" spans="1:10" x14ac:dyDescent="0.25">
      <c r="A186">
        <v>30</v>
      </c>
      <c r="B186" t="s">
        <v>214</v>
      </c>
      <c r="C186" s="24" t="s">
        <v>169</v>
      </c>
      <c r="D186" s="11" t="s">
        <v>3</v>
      </c>
      <c r="E186">
        <v>222.78</v>
      </c>
      <c r="F186" s="2">
        <f t="shared" si="46"/>
        <v>262.88040000000001</v>
      </c>
      <c r="G186">
        <v>6.0000000000000001E-3</v>
      </c>
      <c r="H186" s="2">
        <f t="shared" si="51"/>
        <v>2.2944014620773685</v>
      </c>
    </row>
    <row r="187" spans="1:10" x14ac:dyDescent="0.25">
      <c r="A187">
        <v>30</v>
      </c>
      <c r="B187" t="s">
        <v>214</v>
      </c>
      <c r="C187" t="s">
        <v>170</v>
      </c>
      <c r="D187" s="11" t="s">
        <v>3</v>
      </c>
      <c r="E187">
        <v>222.78</v>
      </c>
      <c r="F187" s="2">
        <f t="shared" si="46"/>
        <v>262.88040000000001</v>
      </c>
      <c r="G187" t="s">
        <v>241</v>
      </c>
    </row>
    <row r="188" spans="1:10" x14ac:dyDescent="0.25">
      <c r="A188">
        <v>30</v>
      </c>
      <c r="B188" t="s">
        <v>214</v>
      </c>
      <c r="C188" s="24" t="s">
        <v>171</v>
      </c>
      <c r="D188" s="11" t="s">
        <v>3</v>
      </c>
      <c r="E188">
        <v>222.78</v>
      </c>
      <c r="F188" s="2">
        <f t="shared" si="46"/>
        <v>262.88040000000001</v>
      </c>
      <c r="G188">
        <v>0.02</v>
      </c>
      <c r="H188" s="2">
        <f t="shared" si="51"/>
        <v>7.648004873591228</v>
      </c>
    </row>
    <row r="189" spans="1:10" x14ac:dyDescent="0.25">
      <c r="A189">
        <v>30</v>
      </c>
      <c r="B189" t="s">
        <v>214</v>
      </c>
      <c r="C189" s="24" t="s">
        <v>172</v>
      </c>
      <c r="D189" s="11" t="s">
        <v>3</v>
      </c>
      <c r="E189">
        <v>222.78</v>
      </c>
      <c r="F189" s="2">
        <f t="shared" si="46"/>
        <v>262.88040000000001</v>
      </c>
      <c r="G189">
        <v>9.9000000000000005E-2</v>
      </c>
      <c r="H189" s="2">
        <f t="shared" si="51"/>
        <v>37.857624124276583</v>
      </c>
    </row>
    <row r="190" spans="1:10" x14ac:dyDescent="0.25">
      <c r="A190">
        <v>30</v>
      </c>
      <c r="B190" t="s">
        <v>214</v>
      </c>
      <c r="C190" s="24" t="s">
        <v>173</v>
      </c>
      <c r="D190" s="11" t="s">
        <v>3</v>
      </c>
      <c r="E190">
        <v>222.78</v>
      </c>
      <c r="F190" s="2">
        <f t="shared" si="46"/>
        <v>262.88040000000001</v>
      </c>
      <c r="G190">
        <v>1.6E-2</v>
      </c>
      <c r="H190" s="2">
        <f t="shared" si="51"/>
        <v>6.118403898872983</v>
      </c>
    </row>
    <row r="191" spans="1:10" x14ac:dyDescent="0.25">
      <c r="A191">
        <v>30</v>
      </c>
      <c r="B191" t="s">
        <v>214</v>
      </c>
      <c r="C191" s="24" t="s">
        <v>174</v>
      </c>
      <c r="D191" s="11" t="s">
        <v>3</v>
      </c>
      <c r="E191">
        <v>222.78</v>
      </c>
      <c r="F191" s="2">
        <f t="shared" si="46"/>
        <v>262.88040000000001</v>
      </c>
      <c r="G191">
        <v>2.5000000000000001E-2</v>
      </c>
      <c r="H191" s="2">
        <f t="shared" si="51"/>
        <v>9.5600060919890364</v>
      </c>
      <c r="J191" s="2"/>
    </row>
    <row r="192" spans="1:10" x14ac:dyDescent="0.25">
      <c r="A192">
        <v>30</v>
      </c>
      <c r="B192" t="s">
        <v>214</v>
      </c>
      <c r="C192" s="24" t="s">
        <v>175</v>
      </c>
      <c r="D192" s="11" t="s">
        <v>229</v>
      </c>
      <c r="E192">
        <v>891.78</v>
      </c>
      <c r="F192" s="2">
        <f t="shared" si="46"/>
        <v>1052.3003999999999</v>
      </c>
      <c r="G192">
        <v>0.253</v>
      </c>
      <c r="H192" s="2">
        <f t="shared" si="51"/>
        <v>96.747261650929033</v>
      </c>
    </row>
    <row r="193" spans="1:8" x14ac:dyDescent="0.25">
      <c r="A193">
        <v>30</v>
      </c>
      <c r="B193" t="s">
        <v>214</v>
      </c>
      <c r="C193" s="24" t="s">
        <v>176</v>
      </c>
      <c r="D193" s="11" t="s">
        <v>74</v>
      </c>
      <c r="E193">
        <v>891.78</v>
      </c>
      <c r="F193" s="2">
        <f t="shared" si="46"/>
        <v>1052.3003999999999</v>
      </c>
      <c r="G193">
        <v>0.151</v>
      </c>
      <c r="H193" s="2">
        <f t="shared" si="51"/>
        <v>57.74243679561377</v>
      </c>
    </row>
    <row r="194" spans="1:8" x14ac:dyDescent="0.25">
      <c r="A194">
        <v>30</v>
      </c>
      <c r="B194" t="s">
        <v>214</v>
      </c>
      <c r="C194" s="24" t="s">
        <v>177</v>
      </c>
      <c r="D194" s="11" t="s">
        <v>114</v>
      </c>
      <c r="E194">
        <v>668.78</v>
      </c>
      <c r="F194" s="2">
        <f t="shared" si="46"/>
        <v>789.16039999999998</v>
      </c>
      <c r="G194">
        <v>0.17299999999999999</v>
      </c>
      <c r="H194" s="2">
        <f t="shared" si="51"/>
        <v>66.155242156564114</v>
      </c>
    </row>
    <row r="195" spans="1:8" x14ac:dyDescent="0.25">
      <c r="A195">
        <v>30</v>
      </c>
      <c r="B195" t="s">
        <v>214</v>
      </c>
      <c r="C195" s="24" t="s">
        <v>178</v>
      </c>
      <c r="D195" s="11" t="s">
        <v>114</v>
      </c>
      <c r="E195">
        <v>557.28</v>
      </c>
      <c r="F195" s="2">
        <f t="shared" si="46"/>
        <v>657.59039999999993</v>
      </c>
      <c r="G195">
        <v>0.23799999999999999</v>
      </c>
      <c r="H195" s="2">
        <f t="shared" si="51"/>
        <v>91.011257995735619</v>
      </c>
    </row>
    <row r="196" spans="1:8" x14ac:dyDescent="0.25">
      <c r="A196">
        <v>30</v>
      </c>
      <c r="B196" t="s">
        <v>214</v>
      </c>
      <c r="C196" s="24" t="s">
        <v>179</v>
      </c>
      <c r="D196" s="11" t="s">
        <v>151</v>
      </c>
      <c r="E196">
        <v>780.28</v>
      </c>
      <c r="F196" s="2">
        <f t="shared" si="46"/>
        <v>920.73039999999992</v>
      </c>
      <c r="G196">
        <v>0.14299999999999999</v>
      </c>
      <c r="H196" s="2">
        <f t="shared" si="51"/>
        <v>54.683234846177278</v>
      </c>
    </row>
    <row r="197" spans="1:8" s="1" customFormat="1" x14ac:dyDescent="0.25">
      <c r="A197" s="15" t="s">
        <v>228</v>
      </c>
      <c r="D197" s="13"/>
      <c r="G197" s="9">
        <f>SUM(G166:G196)</f>
        <v>10.18</v>
      </c>
      <c r="H197" s="8">
        <f>SUM(H166:H196)</f>
        <v>3972.065326158744</v>
      </c>
    </row>
    <row r="198" spans="1:8" x14ac:dyDescent="0.25">
      <c r="A198">
        <v>31</v>
      </c>
      <c r="B198" s="5" t="s">
        <v>215</v>
      </c>
      <c r="C198" s="4" t="s">
        <v>180</v>
      </c>
      <c r="D198" s="11" t="s">
        <v>27</v>
      </c>
      <c r="E198">
        <v>139.82</v>
      </c>
      <c r="F198" s="2">
        <f t="shared" ref="F198:F201" si="52">E198*1.18</f>
        <v>164.98759999999999</v>
      </c>
      <c r="G198" s="6">
        <v>0.105</v>
      </c>
      <c r="H198" s="2">
        <f t="shared" ref="H198:H201" si="53">G198*$B$3</f>
        <v>39.826500000000003</v>
      </c>
    </row>
    <row r="199" spans="1:8" x14ac:dyDescent="0.25">
      <c r="A199">
        <v>31</v>
      </c>
      <c r="B199" s="5" t="s">
        <v>215</v>
      </c>
      <c r="C199" s="4" t="s">
        <v>181</v>
      </c>
      <c r="D199" s="11" t="s">
        <v>42</v>
      </c>
      <c r="E199">
        <v>233.82</v>
      </c>
      <c r="F199" s="2">
        <f t="shared" si="52"/>
        <v>275.9076</v>
      </c>
      <c r="G199" s="6">
        <v>0.249</v>
      </c>
      <c r="H199" s="2">
        <f t="shared" si="53"/>
        <v>94.445700000000002</v>
      </c>
    </row>
    <row r="200" spans="1:8" x14ac:dyDescent="0.25">
      <c r="A200">
        <v>31</v>
      </c>
      <c r="B200" s="5" t="s">
        <v>215</v>
      </c>
      <c r="C200" s="4" t="s">
        <v>182</v>
      </c>
      <c r="D200" s="11" t="s">
        <v>42</v>
      </c>
      <c r="E200">
        <v>233.82</v>
      </c>
      <c r="F200" s="2">
        <f t="shared" si="52"/>
        <v>275.9076</v>
      </c>
      <c r="G200" s="6">
        <v>0.152</v>
      </c>
      <c r="H200" s="2">
        <f t="shared" si="53"/>
        <v>57.653599999999997</v>
      </c>
    </row>
    <row r="201" spans="1:8" x14ac:dyDescent="0.25">
      <c r="A201">
        <v>31</v>
      </c>
      <c r="B201" s="5" t="s">
        <v>215</v>
      </c>
      <c r="C201" s="4" t="s">
        <v>183</v>
      </c>
      <c r="D201" s="11" t="s">
        <v>42</v>
      </c>
      <c r="E201">
        <v>211.26</v>
      </c>
      <c r="F201" s="2">
        <f t="shared" si="52"/>
        <v>249.28679999999997</v>
      </c>
      <c r="G201" s="6">
        <v>9.9000000000000005E-2</v>
      </c>
      <c r="H201" s="2">
        <f t="shared" si="53"/>
        <v>37.550700000000006</v>
      </c>
    </row>
    <row r="202" spans="1:8" s="1" customFormat="1" x14ac:dyDescent="0.25">
      <c r="A202" s="15" t="s">
        <v>228</v>
      </c>
      <c r="D202" s="13"/>
      <c r="G202" s="9">
        <f>SUM(G198:G201)</f>
        <v>0.60499999999999998</v>
      </c>
      <c r="H202" s="8">
        <f>SUM(H198:H201)</f>
        <v>229.47649999999999</v>
      </c>
    </row>
    <row r="204" spans="1:8" ht="15.75" thickBot="1" x14ac:dyDescent="0.3"/>
    <row r="205" spans="1:8" ht="21" x14ac:dyDescent="0.35">
      <c r="A205" s="26"/>
      <c r="B205" s="27"/>
      <c r="C205" s="35" t="s">
        <v>242</v>
      </c>
      <c r="D205" s="27"/>
      <c r="E205" s="27"/>
      <c r="F205" s="27"/>
      <c r="G205" s="27"/>
      <c r="H205" s="28"/>
    </row>
    <row r="206" spans="1:8" ht="15.75" thickBot="1" x14ac:dyDescent="0.3">
      <c r="A206" s="29" t="s">
        <v>222</v>
      </c>
      <c r="B206" s="30" t="s">
        <v>226</v>
      </c>
      <c r="C206" s="30" t="s">
        <v>227</v>
      </c>
      <c r="D206" s="30" t="s">
        <v>1</v>
      </c>
      <c r="E206" s="30" t="s">
        <v>218</v>
      </c>
      <c r="F206" s="30" t="s">
        <v>219</v>
      </c>
      <c r="G206" s="30" t="s">
        <v>220</v>
      </c>
      <c r="H206" s="31" t="s">
        <v>221</v>
      </c>
    </row>
    <row r="207" spans="1:8" x14ac:dyDescent="0.25">
      <c r="B207" t="s">
        <v>243</v>
      </c>
      <c r="C207" s="24" t="s">
        <v>244</v>
      </c>
      <c r="D207">
        <v>34</v>
      </c>
      <c r="E207">
        <v>320.77999999999997</v>
      </c>
      <c r="F207" s="2">
        <f>E207*1.18</f>
        <v>378.52039999999994</v>
      </c>
      <c r="G207" s="16">
        <v>0.51200000000000001</v>
      </c>
      <c r="H207" s="2">
        <f t="shared" ref="H207:H257" si="54">G207*$B$9</f>
        <v>195.78892476393546</v>
      </c>
    </row>
    <row r="208" spans="1:8" x14ac:dyDescent="0.25">
      <c r="B208" t="s">
        <v>243</v>
      </c>
      <c r="C208" s="24" t="s">
        <v>245</v>
      </c>
      <c r="D208" t="s">
        <v>246</v>
      </c>
      <c r="E208">
        <v>427.78</v>
      </c>
      <c r="F208" s="2">
        <f t="shared" ref="F208:F240" si="55">E208*1.18</f>
        <v>504.78039999999993</v>
      </c>
      <c r="G208" s="16">
        <v>0.156</v>
      </c>
      <c r="H208" s="2">
        <f t="shared" si="54"/>
        <v>59.654438014011582</v>
      </c>
    </row>
    <row r="209" spans="1:8" x14ac:dyDescent="0.25">
      <c r="B209" t="s">
        <v>243</v>
      </c>
      <c r="C209" s="24" t="s">
        <v>247</v>
      </c>
      <c r="D209" t="s">
        <v>248</v>
      </c>
      <c r="E209">
        <v>320.77999999999997</v>
      </c>
      <c r="F209" s="2">
        <f t="shared" si="55"/>
        <v>378.52039999999994</v>
      </c>
      <c r="G209" s="16">
        <v>0.30199999999999999</v>
      </c>
      <c r="H209" s="2">
        <f t="shared" si="54"/>
        <v>115.48487359122754</v>
      </c>
    </row>
    <row r="210" spans="1:8" s="1" customFormat="1" x14ac:dyDescent="0.25">
      <c r="A210" s="15" t="s">
        <v>228</v>
      </c>
      <c r="D210" s="13"/>
      <c r="G210" s="9">
        <f>SUM(G207:G209)</f>
        <v>0.97</v>
      </c>
      <c r="H210" s="8">
        <f>SUM(H207:H209)</f>
        <v>370.92823636917456</v>
      </c>
    </row>
    <row r="211" spans="1:8" x14ac:dyDescent="0.25">
      <c r="B211" t="s">
        <v>249</v>
      </c>
      <c r="C211" s="24" t="s">
        <v>250</v>
      </c>
      <c r="D211" t="s">
        <v>251</v>
      </c>
      <c r="E211">
        <v>444.88</v>
      </c>
      <c r="F211" s="2">
        <f t="shared" si="55"/>
        <v>524.95839999999998</v>
      </c>
      <c r="G211" s="16">
        <v>0.191</v>
      </c>
      <c r="H211" s="2">
        <f t="shared" si="54"/>
        <v>73.038446542796237</v>
      </c>
    </row>
    <row r="212" spans="1:8" x14ac:dyDescent="0.25">
      <c r="B212" t="s">
        <v>249</v>
      </c>
      <c r="C212" s="24" t="s">
        <v>252</v>
      </c>
      <c r="D212" t="s">
        <v>251</v>
      </c>
      <c r="E212">
        <v>734.78</v>
      </c>
      <c r="F212" s="2">
        <f t="shared" si="55"/>
        <v>867.04039999999998</v>
      </c>
      <c r="G212" s="16">
        <v>0.42399999999999999</v>
      </c>
      <c r="H212" s="2">
        <f t="shared" si="54"/>
        <v>162.13770332013402</v>
      </c>
    </row>
    <row r="213" spans="1:8" x14ac:dyDescent="0.25">
      <c r="B213" t="s">
        <v>249</v>
      </c>
      <c r="C213" s="24" t="s">
        <v>253</v>
      </c>
      <c r="D213" t="s">
        <v>254</v>
      </c>
      <c r="E213">
        <v>667.88</v>
      </c>
      <c r="F213" s="2">
        <f t="shared" si="55"/>
        <v>788.09839999999997</v>
      </c>
      <c r="G213" s="16">
        <v>0.35299999999999998</v>
      </c>
      <c r="H213" s="2">
        <f t="shared" si="54"/>
        <v>134.98728601888516</v>
      </c>
    </row>
    <row r="214" spans="1:8" x14ac:dyDescent="0.25">
      <c r="B214" t="s">
        <v>249</v>
      </c>
      <c r="C214" s="24" t="s">
        <v>255</v>
      </c>
      <c r="D214" t="s">
        <v>254</v>
      </c>
      <c r="E214">
        <v>556.38</v>
      </c>
      <c r="F214" s="2">
        <f t="shared" si="55"/>
        <v>656.52839999999992</v>
      </c>
      <c r="G214" s="16">
        <v>0.27300000000000002</v>
      </c>
      <c r="H214" s="2">
        <f t="shared" si="54"/>
        <v>104.39526652452027</v>
      </c>
    </row>
    <row r="215" spans="1:8" s="1" customFormat="1" x14ac:dyDescent="0.25">
      <c r="A215" s="15" t="s">
        <v>228</v>
      </c>
      <c r="D215" s="13"/>
      <c r="G215" s="9">
        <f>SUM(G211:G214)</f>
        <v>1.2410000000000001</v>
      </c>
      <c r="H215" s="8">
        <f>SUM(H211:H214)</f>
        <v>474.55870240633567</v>
      </c>
    </row>
    <row r="216" spans="1:8" x14ac:dyDescent="0.25">
      <c r="B216" t="s">
        <v>256</v>
      </c>
      <c r="C216" s="24" t="s">
        <v>257</v>
      </c>
      <c r="D216" t="s">
        <v>258</v>
      </c>
      <c r="E216">
        <v>170.13</v>
      </c>
      <c r="F216" s="2">
        <f t="shared" si="55"/>
        <v>200.75339999999997</v>
      </c>
      <c r="G216" s="16">
        <v>0.246</v>
      </c>
      <c r="H216" s="2">
        <f t="shared" si="54"/>
        <v>94.070459945172104</v>
      </c>
    </row>
    <row r="217" spans="1:8" s="1" customFormat="1" x14ac:dyDescent="0.25">
      <c r="A217" s="15" t="s">
        <v>228</v>
      </c>
      <c r="D217" s="13"/>
      <c r="G217" s="9">
        <f>SUM(G216)</f>
        <v>0.246</v>
      </c>
      <c r="H217" s="8">
        <f>SUM(H216)</f>
        <v>94.070459945172104</v>
      </c>
    </row>
    <row r="218" spans="1:8" x14ac:dyDescent="0.25">
      <c r="B218" t="s">
        <v>259</v>
      </c>
      <c r="C218" s="24" t="s">
        <v>260</v>
      </c>
      <c r="D218" t="s">
        <v>261</v>
      </c>
      <c r="E218">
        <v>213.79</v>
      </c>
      <c r="F218" s="2">
        <f t="shared" si="55"/>
        <v>252.27219999999997</v>
      </c>
      <c r="G218" s="16">
        <v>0.13700000000000001</v>
      </c>
      <c r="H218" s="2">
        <f t="shared" si="54"/>
        <v>52.388833384099918</v>
      </c>
    </row>
    <row r="219" spans="1:8" x14ac:dyDescent="0.25">
      <c r="B219" t="s">
        <v>259</v>
      </c>
      <c r="C219" s="24" t="s">
        <v>262</v>
      </c>
      <c r="D219" t="s">
        <v>263</v>
      </c>
      <c r="E219">
        <v>170.99</v>
      </c>
      <c r="F219" s="2">
        <f t="shared" si="55"/>
        <v>201.76820000000001</v>
      </c>
      <c r="G219" s="16">
        <v>7.8E-2</v>
      </c>
      <c r="H219" s="2">
        <f t="shared" si="54"/>
        <v>29.827219007005791</v>
      </c>
    </row>
    <row r="220" spans="1:8" x14ac:dyDescent="0.25">
      <c r="B220" t="s">
        <v>259</v>
      </c>
      <c r="C220" s="24" t="s">
        <v>264</v>
      </c>
      <c r="D220" t="s">
        <v>246</v>
      </c>
      <c r="E220">
        <v>149.59</v>
      </c>
      <c r="F220" s="2">
        <f t="shared" si="55"/>
        <v>176.5162</v>
      </c>
      <c r="G220" s="16">
        <v>0.13500000000000001</v>
      </c>
      <c r="H220" s="2">
        <f t="shared" si="54"/>
        <v>51.624032896740793</v>
      </c>
    </row>
    <row r="221" spans="1:8" x14ac:dyDescent="0.25">
      <c r="B221" t="s">
        <v>259</v>
      </c>
      <c r="C221" s="24" t="s">
        <v>265</v>
      </c>
      <c r="D221" t="s">
        <v>246</v>
      </c>
      <c r="E221">
        <v>640.92999999999995</v>
      </c>
      <c r="F221" s="2">
        <f t="shared" si="55"/>
        <v>756.29739999999993</v>
      </c>
      <c r="G221" s="16">
        <v>0.246</v>
      </c>
      <c r="H221" s="2">
        <f t="shared" si="54"/>
        <v>94.070459945172104</v>
      </c>
    </row>
    <row r="222" spans="1:8" x14ac:dyDescent="0.25">
      <c r="B222" t="s">
        <v>259</v>
      </c>
      <c r="C222" s="24" t="s">
        <v>266</v>
      </c>
      <c r="D222" t="s">
        <v>246</v>
      </c>
      <c r="E222">
        <v>426.93</v>
      </c>
      <c r="F222" s="2">
        <f t="shared" si="55"/>
        <v>503.7774</v>
      </c>
      <c r="G222" s="16">
        <v>0.114</v>
      </c>
      <c r="H222" s="2">
        <f t="shared" si="54"/>
        <v>43.593627779470005</v>
      </c>
    </row>
    <row r="223" spans="1:8" s="1" customFormat="1" x14ac:dyDescent="0.25">
      <c r="A223" s="15" t="s">
        <v>228</v>
      </c>
      <c r="D223" s="13"/>
      <c r="G223" s="9">
        <f>SUM(G218:G222)</f>
        <v>0.71000000000000008</v>
      </c>
      <c r="H223" s="8">
        <f>SUM(H218:H222)</f>
        <v>271.50417301248859</v>
      </c>
    </row>
    <row r="224" spans="1:8" x14ac:dyDescent="0.25">
      <c r="B224" t="s">
        <v>267</v>
      </c>
      <c r="C224" s="24" t="s">
        <v>268</v>
      </c>
      <c r="D224" t="s">
        <v>258</v>
      </c>
      <c r="E224">
        <v>641.78</v>
      </c>
      <c r="F224" s="2">
        <f t="shared" si="55"/>
        <v>757.30039999999997</v>
      </c>
      <c r="G224" s="16">
        <v>0.36899999999999999</v>
      </c>
      <c r="H224" s="2">
        <f t="shared" si="54"/>
        <v>141.10568991775816</v>
      </c>
    </row>
    <row r="225" spans="1:8" s="1" customFormat="1" x14ac:dyDescent="0.25">
      <c r="A225" s="15" t="s">
        <v>228</v>
      </c>
      <c r="D225" s="13"/>
      <c r="G225" s="9">
        <f>SUM(G224)</f>
        <v>0.36899999999999999</v>
      </c>
      <c r="H225" s="8">
        <f>SUM(H224)</f>
        <v>141.10568991775816</v>
      </c>
    </row>
    <row r="226" spans="1:8" x14ac:dyDescent="0.25">
      <c r="B226" t="s">
        <v>269</v>
      </c>
      <c r="C226" s="24" t="s">
        <v>270</v>
      </c>
      <c r="D226" t="s">
        <v>271</v>
      </c>
      <c r="E226">
        <v>213.79</v>
      </c>
      <c r="F226" s="2">
        <f t="shared" si="55"/>
        <v>252.27219999999997</v>
      </c>
      <c r="G226" s="16">
        <v>7.0000000000000007E-2</v>
      </c>
      <c r="H226" s="2">
        <f t="shared" si="54"/>
        <v>26.768017057569303</v>
      </c>
    </row>
    <row r="227" spans="1:8" s="1" customFormat="1" x14ac:dyDescent="0.25">
      <c r="A227" s="15" t="s">
        <v>228</v>
      </c>
      <c r="D227" s="13"/>
      <c r="G227" s="9">
        <f>SUM(G226)</f>
        <v>7.0000000000000007E-2</v>
      </c>
      <c r="H227" s="8">
        <f>SUM(H226)</f>
        <v>26.768017057569303</v>
      </c>
    </row>
    <row r="228" spans="1:8" x14ac:dyDescent="0.25">
      <c r="B228" t="s">
        <v>275</v>
      </c>
      <c r="C228" s="24" t="s">
        <v>276</v>
      </c>
      <c r="D228" t="s">
        <v>246</v>
      </c>
      <c r="E228">
        <v>641.78</v>
      </c>
      <c r="F228" s="2">
        <f t="shared" si="55"/>
        <v>757.30039999999997</v>
      </c>
      <c r="G228" s="16">
        <v>0.27900000000000003</v>
      </c>
      <c r="H228" s="2">
        <f t="shared" si="54"/>
        <v>106.68966798659764</v>
      </c>
    </row>
    <row r="229" spans="1:8" x14ac:dyDescent="0.25">
      <c r="B229" t="s">
        <v>275</v>
      </c>
      <c r="C229" s="24" t="s">
        <v>277</v>
      </c>
      <c r="D229" t="s">
        <v>246</v>
      </c>
      <c r="E229">
        <v>855.79</v>
      </c>
      <c r="F229" s="2">
        <f t="shared" si="55"/>
        <v>1009.8321999999999</v>
      </c>
      <c r="G229" s="16">
        <v>0.44900000000000001</v>
      </c>
      <c r="H229" s="2">
        <f t="shared" si="54"/>
        <v>171.69770941212309</v>
      </c>
    </row>
    <row r="230" spans="1:8" s="1" customFormat="1" x14ac:dyDescent="0.25">
      <c r="A230" s="15" t="s">
        <v>228</v>
      </c>
      <c r="D230" s="13"/>
      <c r="G230" s="9">
        <f>SUM(G228:G229)</f>
        <v>0.72799999999999998</v>
      </c>
      <c r="H230" s="8">
        <f>SUM(H228:H229)</f>
        <v>278.38737739872073</v>
      </c>
    </row>
    <row r="231" spans="1:8" x14ac:dyDescent="0.25">
      <c r="B231" t="s">
        <v>278</v>
      </c>
      <c r="C231" s="24" t="s">
        <v>279</v>
      </c>
      <c r="D231" t="s">
        <v>280</v>
      </c>
      <c r="E231">
        <v>126.47</v>
      </c>
      <c r="F231" s="2">
        <f t="shared" si="55"/>
        <v>149.2346</v>
      </c>
      <c r="G231" s="16">
        <v>0.158</v>
      </c>
      <c r="H231" s="2">
        <f t="shared" si="54"/>
        <v>60.419238501370707</v>
      </c>
    </row>
    <row r="232" spans="1:8" s="1" customFormat="1" x14ac:dyDescent="0.25">
      <c r="A232" s="15" t="s">
        <v>228</v>
      </c>
      <c r="D232" s="13"/>
      <c r="G232" s="9">
        <f>SUM(G231)</f>
        <v>0.158</v>
      </c>
      <c r="H232" s="8">
        <f>SUM(H231)</f>
        <v>60.419238501370707</v>
      </c>
    </row>
    <row r="233" spans="1:8" x14ac:dyDescent="0.25">
      <c r="B233" t="s">
        <v>281</v>
      </c>
      <c r="C233" s="24" t="s">
        <v>282</v>
      </c>
      <c r="D233" t="s">
        <v>263</v>
      </c>
      <c r="E233">
        <v>726.74</v>
      </c>
      <c r="F233" s="2">
        <f t="shared" si="55"/>
        <v>857.55319999999995</v>
      </c>
      <c r="G233" s="16">
        <v>0.32200000000000001</v>
      </c>
      <c r="H233" s="2">
        <f t="shared" si="54"/>
        <v>123.13287846481877</v>
      </c>
    </row>
    <row r="234" spans="1:8" x14ac:dyDescent="0.25">
      <c r="B234" t="s">
        <v>281</v>
      </c>
      <c r="C234" s="24" t="s">
        <v>283</v>
      </c>
      <c r="D234" t="s">
        <v>263</v>
      </c>
      <c r="E234">
        <v>235.61</v>
      </c>
      <c r="F234" s="2">
        <f t="shared" si="55"/>
        <v>278.01979999999998</v>
      </c>
      <c r="G234" s="16">
        <v>0.22900000000000001</v>
      </c>
      <c r="H234" s="2">
        <f t="shared" si="54"/>
        <v>87.569655802619565</v>
      </c>
    </row>
    <row r="235" spans="1:8" x14ac:dyDescent="0.25">
      <c r="B235" t="s">
        <v>281</v>
      </c>
      <c r="C235" s="24" t="s">
        <v>279</v>
      </c>
      <c r="D235" t="s">
        <v>280</v>
      </c>
      <c r="E235">
        <v>126.47</v>
      </c>
      <c r="F235" s="2">
        <f t="shared" si="55"/>
        <v>149.2346</v>
      </c>
      <c r="G235" s="16">
        <v>0.158</v>
      </c>
      <c r="H235" s="2">
        <f t="shared" si="54"/>
        <v>60.419238501370707</v>
      </c>
    </row>
    <row r="236" spans="1:8" s="1" customFormat="1" x14ac:dyDescent="0.25">
      <c r="A236" s="15" t="s">
        <v>228</v>
      </c>
      <c r="D236" s="13"/>
      <c r="G236" s="9">
        <f>SUM(G233:G235)</f>
        <v>0.70900000000000007</v>
      </c>
      <c r="H236" s="8">
        <f>SUM(H233:H235)</f>
        <v>271.12177276880908</v>
      </c>
    </row>
    <row r="237" spans="1:8" x14ac:dyDescent="0.25">
      <c r="B237" t="s">
        <v>285</v>
      </c>
      <c r="C237" s="24" t="s">
        <v>286</v>
      </c>
      <c r="D237" t="s">
        <v>246</v>
      </c>
      <c r="E237">
        <v>640.92999999999995</v>
      </c>
      <c r="F237" s="2">
        <f t="shared" si="55"/>
        <v>756.29739999999993</v>
      </c>
      <c r="G237" s="16">
        <v>0.60399999999999998</v>
      </c>
      <c r="H237" s="2">
        <f t="shared" si="54"/>
        <v>230.96974718245508</v>
      </c>
    </row>
    <row r="238" spans="1:8" x14ac:dyDescent="0.25">
      <c r="B238" t="s">
        <v>285</v>
      </c>
      <c r="C238" s="24" t="s">
        <v>287</v>
      </c>
      <c r="D238" t="s">
        <v>284</v>
      </c>
      <c r="E238">
        <v>640.92999999999995</v>
      </c>
      <c r="F238" s="2">
        <f t="shared" si="55"/>
        <v>756.29739999999993</v>
      </c>
      <c r="G238" s="16">
        <v>0.48</v>
      </c>
      <c r="H238" s="2">
        <f t="shared" si="54"/>
        <v>183.55211696618946</v>
      </c>
    </row>
    <row r="239" spans="1:8" x14ac:dyDescent="0.25">
      <c r="B239" t="s">
        <v>285</v>
      </c>
      <c r="C239" s="24" t="s">
        <v>288</v>
      </c>
      <c r="D239" t="s">
        <v>246</v>
      </c>
      <c r="E239">
        <v>854.93</v>
      </c>
      <c r="F239" s="2">
        <f t="shared" si="55"/>
        <v>1008.8173999999999</v>
      </c>
      <c r="G239" s="16">
        <v>0.42099999999999999</v>
      </c>
      <c r="H239" s="2">
        <f t="shared" si="54"/>
        <v>160.99050258909534</v>
      </c>
    </row>
    <row r="240" spans="1:8" x14ac:dyDescent="0.25">
      <c r="B240" t="s">
        <v>285</v>
      </c>
      <c r="C240" s="24" t="s">
        <v>289</v>
      </c>
      <c r="D240" t="s">
        <v>284</v>
      </c>
      <c r="E240">
        <v>640.92999999999995</v>
      </c>
      <c r="F240" s="2">
        <f t="shared" si="55"/>
        <v>756.29739999999993</v>
      </c>
      <c r="G240" s="16">
        <v>0.30499999999999999</v>
      </c>
      <c r="H240" s="2">
        <f t="shared" si="54"/>
        <v>116.63207432226623</v>
      </c>
    </row>
    <row r="241" spans="1:8" s="1" customFormat="1" x14ac:dyDescent="0.25">
      <c r="A241" s="15" t="s">
        <v>228</v>
      </c>
      <c r="D241" s="13"/>
      <c r="G241" s="9">
        <f>SUM(G237:G240)</f>
        <v>1.81</v>
      </c>
      <c r="H241" s="8">
        <f>SUM(H237:H240)</f>
        <v>692.14444106000622</v>
      </c>
    </row>
    <row r="242" spans="1:8" x14ac:dyDescent="0.25">
      <c r="B242" t="s">
        <v>290</v>
      </c>
      <c r="C242" s="24" t="s">
        <v>273</v>
      </c>
      <c r="D242" t="s">
        <v>274</v>
      </c>
      <c r="E242">
        <v>170.99</v>
      </c>
      <c r="F242" s="2">
        <f t="shared" ref="F242:F257" si="56">E242*1.18</f>
        <v>201.76820000000001</v>
      </c>
      <c r="G242" s="16">
        <v>0.13100000000000001</v>
      </c>
      <c r="H242" s="2">
        <f t="shared" si="54"/>
        <v>50.094431922022544</v>
      </c>
    </row>
    <row r="243" spans="1:8" s="1" customFormat="1" x14ac:dyDescent="0.25">
      <c r="A243" s="15" t="s">
        <v>228</v>
      </c>
      <c r="D243" s="13"/>
      <c r="G243" s="9">
        <f>SUM(G242)</f>
        <v>0.13100000000000001</v>
      </c>
      <c r="H243" s="8">
        <f>SUM(H242)</f>
        <v>50.094431922022544</v>
      </c>
    </row>
    <row r="244" spans="1:8" x14ac:dyDescent="0.25">
      <c r="B244" t="s">
        <v>291</v>
      </c>
      <c r="C244" s="24" t="s">
        <v>286</v>
      </c>
      <c r="D244" t="s">
        <v>246</v>
      </c>
      <c r="E244">
        <v>640.92999999999995</v>
      </c>
      <c r="F244" s="2">
        <f t="shared" si="56"/>
        <v>756.29739999999993</v>
      </c>
      <c r="G244" s="16">
        <v>0.60399999999999998</v>
      </c>
      <c r="H244" s="2">
        <f t="shared" si="54"/>
        <v>230.96974718245508</v>
      </c>
    </row>
    <row r="245" spans="1:8" x14ac:dyDescent="0.25">
      <c r="B245" t="s">
        <v>291</v>
      </c>
      <c r="C245" s="24" t="s">
        <v>292</v>
      </c>
      <c r="D245" t="s">
        <v>293</v>
      </c>
      <c r="E245">
        <v>212.93</v>
      </c>
      <c r="F245" s="2">
        <f t="shared" si="56"/>
        <v>251.25739999999999</v>
      </c>
      <c r="G245" s="16">
        <v>5.5E-2</v>
      </c>
      <c r="H245" s="2">
        <f t="shared" si="54"/>
        <v>21.032013402375878</v>
      </c>
    </row>
    <row r="246" spans="1:8" x14ac:dyDescent="0.25">
      <c r="B246" t="s">
        <v>291</v>
      </c>
      <c r="C246" s="24" t="s">
        <v>294</v>
      </c>
      <c r="D246" t="s">
        <v>251</v>
      </c>
      <c r="E246">
        <v>319.93</v>
      </c>
      <c r="F246" s="2">
        <f t="shared" si="56"/>
        <v>377.51740000000001</v>
      </c>
      <c r="G246" s="16">
        <v>0.129</v>
      </c>
      <c r="H246" s="2">
        <f t="shared" si="54"/>
        <v>49.329631434663426</v>
      </c>
    </row>
    <row r="247" spans="1:8" x14ac:dyDescent="0.25">
      <c r="B247" t="s">
        <v>291</v>
      </c>
      <c r="C247" s="24" t="s">
        <v>295</v>
      </c>
      <c r="D247" t="s">
        <v>272</v>
      </c>
      <c r="E247">
        <v>277.13</v>
      </c>
      <c r="F247" s="2">
        <f t="shared" si="56"/>
        <v>327.01339999999999</v>
      </c>
      <c r="G247" s="16">
        <v>6.9000000000000006E-2</v>
      </c>
      <c r="H247" s="2">
        <f t="shared" si="54"/>
        <v>26.38561681388974</v>
      </c>
    </row>
    <row r="248" spans="1:8" x14ac:dyDescent="0.25">
      <c r="B248" t="s">
        <v>291</v>
      </c>
      <c r="C248" s="24" t="s">
        <v>296</v>
      </c>
      <c r="D248" t="s">
        <v>261</v>
      </c>
      <c r="E248">
        <v>319.93</v>
      </c>
      <c r="F248" s="2">
        <f t="shared" si="56"/>
        <v>377.51740000000001</v>
      </c>
      <c r="G248" s="16">
        <v>0.107</v>
      </c>
      <c r="H248" s="2">
        <f t="shared" si="54"/>
        <v>40.916826073713068</v>
      </c>
    </row>
    <row r="249" spans="1:8" x14ac:dyDescent="0.25">
      <c r="B249" t="s">
        <v>291</v>
      </c>
      <c r="C249" s="24" t="s">
        <v>297</v>
      </c>
      <c r="D249" t="s">
        <v>293</v>
      </c>
      <c r="E249">
        <v>426.93</v>
      </c>
      <c r="F249" s="2">
        <f t="shared" si="56"/>
        <v>503.7774</v>
      </c>
      <c r="G249" s="16">
        <v>0.122</v>
      </c>
      <c r="H249" s="2">
        <f t="shared" si="54"/>
        <v>46.652829728906489</v>
      </c>
    </row>
    <row r="250" spans="1:8" x14ac:dyDescent="0.25">
      <c r="B250" t="s">
        <v>291</v>
      </c>
      <c r="C250" s="24" t="s">
        <v>298</v>
      </c>
      <c r="D250" t="s">
        <v>251</v>
      </c>
      <c r="E250">
        <v>962.78</v>
      </c>
      <c r="F250" s="2">
        <f t="shared" si="56"/>
        <v>1136.0803999999998</v>
      </c>
      <c r="G250" s="16">
        <v>0.34699999999999998</v>
      </c>
      <c r="H250" s="2">
        <f t="shared" si="54"/>
        <v>132.6928845568078</v>
      </c>
    </row>
    <row r="251" spans="1:8" x14ac:dyDescent="0.25">
      <c r="B251" t="s">
        <v>291</v>
      </c>
      <c r="C251" s="24" t="s">
        <v>299</v>
      </c>
      <c r="D251" t="s">
        <v>246</v>
      </c>
      <c r="E251">
        <v>212.93</v>
      </c>
      <c r="F251" s="2">
        <f t="shared" si="56"/>
        <v>251.25739999999999</v>
      </c>
      <c r="G251" s="16">
        <v>0.16200000000000001</v>
      </c>
      <c r="H251" s="2">
        <f t="shared" si="54"/>
        <v>61.948839476088949</v>
      </c>
    </row>
    <row r="252" spans="1:8" s="1" customFormat="1" x14ac:dyDescent="0.25">
      <c r="A252" s="15" t="s">
        <v>228</v>
      </c>
      <c r="D252" s="13"/>
      <c r="G252" s="9">
        <f>SUM(G244:G251)</f>
        <v>1.5949999999999998</v>
      </c>
      <c r="H252" s="8">
        <f>SUM(H244:H251)</f>
        <v>609.92838866890042</v>
      </c>
    </row>
    <row r="253" spans="1:8" x14ac:dyDescent="0.25">
      <c r="B253" t="s">
        <v>300</v>
      </c>
      <c r="C253" s="24" t="s">
        <v>301</v>
      </c>
      <c r="D253" t="s">
        <v>302</v>
      </c>
      <c r="E253">
        <v>802.39</v>
      </c>
      <c r="F253" s="2">
        <f t="shared" si="56"/>
        <v>946.82019999999989</v>
      </c>
      <c r="G253" s="16">
        <v>0.58899999999999997</v>
      </c>
      <c r="H253" s="2">
        <f t="shared" si="54"/>
        <v>225.23374352726165</v>
      </c>
    </row>
    <row r="254" spans="1:8" x14ac:dyDescent="0.25">
      <c r="B254" t="s">
        <v>300</v>
      </c>
      <c r="C254" s="24" t="s">
        <v>303</v>
      </c>
      <c r="D254" t="s">
        <v>302</v>
      </c>
      <c r="E254">
        <v>802.39</v>
      </c>
      <c r="F254" s="2">
        <f t="shared" si="56"/>
        <v>946.82019999999989</v>
      </c>
      <c r="G254" s="16">
        <v>0.55000000000000004</v>
      </c>
      <c r="H254" s="2">
        <f t="shared" si="54"/>
        <v>210.32013402375878</v>
      </c>
    </row>
    <row r="255" spans="1:8" x14ac:dyDescent="0.25">
      <c r="B255" t="s">
        <v>300</v>
      </c>
      <c r="C255" s="24" t="s">
        <v>304</v>
      </c>
      <c r="D255" t="s">
        <v>305</v>
      </c>
      <c r="E255">
        <v>802.39</v>
      </c>
      <c r="F255" s="2">
        <f t="shared" si="56"/>
        <v>946.82019999999989</v>
      </c>
      <c r="G255" s="16">
        <v>0.434</v>
      </c>
      <c r="H255" s="2">
        <f t="shared" si="54"/>
        <v>165.96170575692966</v>
      </c>
    </row>
    <row r="256" spans="1:8" x14ac:dyDescent="0.25">
      <c r="B256" t="s">
        <v>300</v>
      </c>
      <c r="C256" s="24" t="s">
        <v>306</v>
      </c>
      <c r="D256" t="s">
        <v>284</v>
      </c>
      <c r="E256">
        <v>213.89</v>
      </c>
      <c r="F256" s="2">
        <f t="shared" si="56"/>
        <v>252.39019999999996</v>
      </c>
      <c r="G256" s="16">
        <v>0.106</v>
      </c>
      <c r="H256" s="2">
        <f t="shared" si="54"/>
        <v>40.534425830033506</v>
      </c>
    </row>
    <row r="257" spans="1:8" x14ac:dyDescent="0.25">
      <c r="B257" t="s">
        <v>300</v>
      </c>
      <c r="C257" s="24" t="s">
        <v>307</v>
      </c>
      <c r="D257">
        <v>45</v>
      </c>
      <c r="E257">
        <v>2353.7800000000002</v>
      </c>
      <c r="F257" s="2">
        <f t="shared" si="56"/>
        <v>2777.4603999999999</v>
      </c>
      <c r="G257" s="16">
        <v>1.2390000000000001</v>
      </c>
      <c r="H257" s="2">
        <f t="shared" si="54"/>
        <v>473.79390191897664</v>
      </c>
    </row>
    <row r="258" spans="1:8" s="1" customFormat="1" x14ac:dyDescent="0.25">
      <c r="A258" s="15" t="s">
        <v>228</v>
      </c>
      <c r="D258" s="13"/>
      <c r="G258" s="9">
        <f>SUM(G253:G257)</f>
        <v>2.9180000000000001</v>
      </c>
      <c r="H258" s="8">
        <f>SUM(H253:H257)</f>
        <v>1115.8439110569602</v>
      </c>
    </row>
  </sheetData>
  <sortState ref="B296:I333">
    <sortCondition ref="B295"/>
  </sortState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workbookViewId="0">
      <selection activeCell="C16" sqref="C16"/>
    </sheetView>
  </sheetViews>
  <sheetFormatPr defaultRowHeight="15" x14ac:dyDescent="0.25"/>
  <cols>
    <col min="3" max="3" width="19.28515625" customWidth="1"/>
    <col min="4" max="4" width="13.28515625" customWidth="1"/>
    <col min="5" max="5" width="12.28515625" customWidth="1"/>
    <col min="6" max="6" width="19.5703125" customWidth="1"/>
    <col min="7" max="7" width="11.5703125" customWidth="1"/>
  </cols>
  <sheetData>
    <row r="1" spans="2:7" ht="18.75" x14ac:dyDescent="0.25">
      <c r="B1" s="33" t="s">
        <v>314</v>
      </c>
      <c r="C1" s="33"/>
      <c r="D1" s="33"/>
      <c r="E1" s="33"/>
      <c r="F1" s="33"/>
      <c r="G1" s="33"/>
    </row>
    <row r="2" spans="2:7" ht="18.75" customHeight="1" x14ac:dyDescent="0.25">
      <c r="B2" s="18"/>
      <c r="C2" s="18"/>
      <c r="D2" s="18"/>
      <c r="E2" s="18"/>
      <c r="F2" s="23" t="s">
        <v>231</v>
      </c>
      <c r="G2" s="20">
        <v>42732</v>
      </c>
    </row>
    <row r="3" spans="2:7" x14ac:dyDescent="0.25">
      <c r="B3" s="32" t="s">
        <v>232</v>
      </c>
      <c r="C3" s="32"/>
      <c r="D3" s="32"/>
      <c r="E3" s="32"/>
      <c r="F3" s="32"/>
      <c r="G3" s="32"/>
    </row>
    <row r="4" spans="2:7" x14ac:dyDescent="0.25">
      <c r="B4" s="17" t="s">
        <v>233</v>
      </c>
      <c r="C4" s="17" t="s">
        <v>234</v>
      </c>
      <c r="D4" s="17" t="s">
        <v>235</v>
      </c>
      <c r="E4" s="17" t="s">
        <v>236</v>
      </c>
      <c r="F4" s="17" t="s">
        <v>237</v>
      </c>
      <c r="G4" s="17" t="s">
        <v>238</v>
      </c>
    </row>
    <row r="5" spans="2:7" x14ac:dyDescent="0.25">
      <c r="B5" s="19">
        <v>1</v>
      </c>
      <c r="C5" s="19" t="s">
        <v>311</v>
      </c>
      <c r="D5" s="19">
        <v>4</v>
      </c>
      <c r="E5" s="19">
        <v>-251</v>
      </c>
      <c r="F5" s="19"/>
      <c r="G5" s="19"/>
    </row>
    <row r="6" spans="2:7" x14ac:dyDescent="0.25">
      <c r="B6" s="19">
        <v>2</v>
      </c>
      <c r="C6" s="19" t="s">
        <v>205</v>
      </c>
      <c r="D6" s="19">
        <v>2</v>
      </c>
      <c r="E6" s="19">
        <v>-497</v>
      </c>
      <c r="F6" s="19"/>
      <c r="G6" s="19"/>
    </row>
    <row r="7" spans="2:7" x14ac:dyDescent="0.25">
      <c r="B7" s="19">
        <v>3</v>
      </c>
      <c r="C7" s="19" t="s">
        <v>207</v>
      </c>
      <c r="D7" s="19">
        <v>3</v>
      </c>
      <c r="E7" s="19">
        <v>-459</v>
      </c>
      <c r="F7" s="19"/>
      <c r="G7" s="19"/>
    </row>
    <row r="8" spans="2:7" x14ac:dyDescent="0.25">
      <c r="B8" s="19">
        <v>4</v>
      </c>
      <c r="C8" s="19" t="s">
        <v>230</v>
      </c>
      <c r="D8" s="19">
        <v>14</v>
      </c>
      <c r="E8" s="19">
        <v>191</v>
      </c>
      <c r="F8" s="19"/>
      <c r="G8" s="19"/>
    </row>
    <row r="9" spans="2:7" x14ac:dyDescent="0.25">
      <c r="E9">
        <f>SUM(E5:E8)</f>
        <v>-1016</v>
      </c>
    </row>
    <row r="15" spans="2:7" ht="18.75" x14ac:dyDescent="0.25">
      <c r="B15" s="33" t="s">
        <v>313</v>
      </c>
      <c r="C15" s="33"/>
      <c r="D15" s="33"/>
      <c r="E15" s="33"/>
      <c r="F15" s="33"/>
      <c r="G15" s="33"/>
    </row>
    <row r="16" spans="2:7" ht="18.75" x14ac:dyDescent="0.25">
      <c r="B16" s="18"/>
      <c r="C16" s="18"/>
      <c r="D16" s="18"/>
      <c r="E16" s="18"/>
      <c r="F16" s="23" t="s">
        <v>231</v>
      </c>
      <c r="G16" s="20">
        <v>42732</v>
      </c>
    </row>
    <row r="17" spans="2:7" x14ac:dyDescent="0.25">
      <c r="B17" s="32" t="s">
        <v>232</v>
      </c>
      <c r="C17" s="32"/>
      <c r="D17" s="32"/>
      <c r="E17" s="32"/>
      <c r="F17" s="32"/>
      <c r="G17" s="32"/>
    </row>
    <row r="18" spans="2:7" x14ac:dyDescent="0.25">
      <c r="B18" s="17" t="s">
        <v>233</v>
      </c>
      <c r="C18" s="17" t="s">
        <v>234</v>
      </c>
      <c r="D18" s="17" t="s">
        <v>235</v>
      </c>
      <c r="E18" s="17" t="s">
        <v>236</v>
      </c>
      <c r="F18" s="17" t="s">
        <v>237</v>
      </c>
      <c r="G18" s="17" t="s">
        <v>238</v>
      </c>
    </row>
    <row r="19" spans="2:7" x14ac:dyDescent="0.25">
      <c r="B19" s="19">
        <v>1</v>
      </c>
      <c r="C19" t="s">
        <v>243</v>
      </c>
      <c r="D19" s="19">
        <v>3</v>
      </c>
      <c r="E19" s="19">
        <v>370</v>
      </c>
      <c r="F19" s="19"/>
      <c r="G19" s="19"/>
    </row>
    <row r="20" spans="2:7" x14ac:dyDescent="0.25">
      <c r="B20" s="19">
        <v>2</v>
      </c>
      <c r="C20" s="19" t="s">
        <v>309</v>
      </c>
      <c r="D20" s="19">
        <v>4</v>
      </c>
      <c r="E20" s="19">
        <v>411</v>
      </c>
      <c r="F20" s="19"/>
      <c r="G20" s="19"/>
    </row>
    <row r="21" spans="2:7" x14ac:dyDescent="0.25">
      <c r="B21" s="19">
        <v>3</v>
      </c>
      <c r="C21" s="19" t="s">
        <v>310</v>
      </c>
      <c r="D21" s="19">
        <v>1</v>
      </c>
      <c r="E21" s="19">
        <v>0</v>
      </c>
      <c r="F21" s="19"/>
      <c r="G21" s="19"/>
    </row>
    <row r="22" spans="2:7" x14ac:dyDescent="0.25">
      <c r="B22" s="19">
        <v>4</v>
      </c>
      <c r="C22" t="s">
        <v>259</v>
      </c>
      <c r="D22" s="19">
        <v>5</v>
      </c>
      <c r="E22" s="19">
        <v>262</v>
      </c>
      <c r="F22" s="19"/>
      <c r="G22" s="19"/>
    </row>
    <row r="23" spans="2:7" x14ac:dyDescent="0.25">
      <c r="B23" s="19">
        <v>5</v>
      </c>
      <c r="C23" t="s">
        <v>267</v>
      </c>
      <c r="D23" s="19">
        <v>1</v>
      </c>
      <c r="E23" s="19">
        <v>141</v>
      </c>
      <c r="F23" s="19"/>
      <c r="G23" s="19"/>
    </row>
    <row r="24" spans="2:7" x14ac:dyDescent="0.25">
      <c r="B24" s="19">
        <v>6</v>
      </c>
      <c r="C24" t="s">
        <v>269</v>
      </c>
      <c r="D24" s="19">
        <v>1</v>
      </c>
      <c r="E24" s="19">
        <v>27</v>
      </c>
      <c r="F24" s="19"/>
      <c r="G24" s="19"/>
    </row>
    <row r="25" spans="2:7" x14ac:dyDescent="0.25">
      <c r="B25" s="19">
        <v>7</v>
      </c>
      <c r="C25" t="s">
        <v>275</v>
      </c>
      <c r="D25" s="19">
        <v>2</v>
      </c>
      <c r="E25" s="19">
        <v>278</v>
      </c>
      <c r="F25" s="19"/>
      <c r="G25" s="19"/>
    </row>
    <row r="26" spans="2:7" x14ac:dyDescent="0.25">
      <c r="B26" s="19">
        <v>8</v>
      </c>
      <c r="C26" s="19" t="s">
        <v>205</v>
      </c>
      <c r="D26" s="19">
        <v>3</v>
      </c>
      <c r="E26" s="19">
        <v>0</v>
      </c>
      <c r="F26" s="19"/>
      <c r="G26" s="19"/>
    </row>
    <row r="27" spans="2:7" x14ac:dyDescent="0.25">
      <c r="B27" s="19">
        <v>9</v>
      </c>
      <c r="C27" s="19" t="s">
        <v>312</v>
      </c>
      <c r="D27" s="19">
        <v>4</v>
      </c>
      <c r="E27" s="19">
        <v>0</v>
      </c>
      <c r="F27" s="19"/>
      <c r="G27" s="19"/>
    </row>
    <row r="28" spans="2:7" x14ac:dyDescent="0.25">
      <c r="B28" s="19">
        <v>10</v>
      </c>
      <c r="C28" t="s">
        <v>290</v>
      </c>
      <c r="D28" s="19">
        <v>1</v>
      </c>
      <c r="E28" s="19">
        <v>50</v>
      </c>
      <c r="F28" s="19"/>
      <c r="G28" s="19"/>
    </row>
    <row r="29" spans="2:7" x14ac:dyDescent="0.25">
      <c r="B29" s="19">
        <v>11</v>
      </c>
      <c r="C29" t="s">
        <v>291</v>
      </c>
      <c r="D29" s="19">
        <v>8</v>
      </c>
      <c r="E29" s="19">
        <v>601</v>
      </c>
      <c r="F29" s="19"/>
      <c r="G29" s="19"/>
    </row>
    <row r="30" spans="2:7" x14ac:dyDescent="0.25">
      <c r="B30" s="19">
        <v>12</v>
      </c>
      <c r="C30" s="19" t="s">
        <v>230</v>
      </c>
      <c r="D30" s="19">
        <v>5</v>
      </c>
      <c r="E30" s="19">
        <v>1116</v>
      </c>
      <c r="F30" s="19"/>
      <c r="G30" s="19"/>
    </row>
    <row r="31" spans="2:7" x14ac:dyDescent="0.25">
      <c r="E31">
        <f>SUM(E19:E30)</f>
        <v>3256</v>
      </c>
    </row>
  </sheetData>
  <sortState ref="B5:J50">
    <sortCondition sortBy="cellColor" ref="B5:B50" dxfId="0"/>
  </sortState>
  <mergeCells count="4">
    <mergeCell ref="B17:G17"/>
    <mergeCell ref="B1:G1"/>
    <mergeCell ref="B3:G3"/>
    <mergeCell ref="B15:G15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транспортные</vt:lpstr>
      <vt:lpstr>ведомость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2016-12-27T09:31:54Z</dcterms:modified>
</cp:coreProperties>
</file>